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bosny\Desktop\drukka\06_Egyeb_munkaanyagok\Honlapra\"/>
    </mc:Choice>
  </mc:AlternateContent>
  <bookViews>
    <workbookView xWindow="0" yWindow="0" windowWidth="20736" windowHeight="10428" xr2:uid="{00000000-000D-0000-FFFF-FFFF00000000}"/>
  </bookViews>
  <sheets>
    <sheet name="Költségvetés" sheetId="1" r:id="rId1"/>
    <sheet name="Útmutató" sheetId="2" r:id="rId2"/>
    <sheet name="Elszámolható költségek-Segédlet" sheetId="4" r:id="rId3"/>
    <sheet name="Minta" sheetId="3" r:id="rId4"/>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H42" i="1" l="1"/>
  <c r="F42" i="1"/>
  <c r="Q42" i="1"/>
  <c r="P42" i="1"/>
  <c r="J42" i="1"/>
  <c r="I42" i="1"/>
  <c r="P44" i="3"/>
  <c r="H44" i="3"/>
  <c r="I44" i="3"/>
  <c r="J44" i="3"/>
  <c r="Q44" i="3"/>
  <c r="F44" i="3"/>
  <c r="R43" i="3"/>
  <c r="K43" i="3"/>
  <c r="M43" i="3" s="1"/>
  <c r="G43" i="3"/>
  <c r="R42" i="3"/>
  <c r="K42" i="3"/>
  <c r="G42" i="3"/>
  <c r="R41" i="3"/>
  <c r="K41" i="3"/>
  <c r="G41" i="3"/>
  <c r="R40" i="3"/>
  <c r="K40" i="3"/>
  <c r="G40" i="3"/>
  <c r="R39" i="3"/>
  <c r="K39" i="3"/>
  <c r="G39" i="3"/>
  <c r="R38" i="3"/>
  <c r="K38" i="3"/>
  <c r="M38" i="3" s="1"/>
  <c r="N38" i="3" s="1"/>
  <c r="G38" i="3"/>
  <c r="R37" i="3"/>
  <c r="K37" i="3"/>
  <c r="M37" i="3" s="1"/>
  <c r="N37" i="3" s="1"/>
  <c r="G37" i="3"/>
  <c r="R36" i="3"/>
  <c r="K36" i="3"/>
  <c r="G36" i="3"/>
  <c r="R35" i="3"/>
  <c r="K35" i="3"/>
  <c r="M35" i="3" s="1"/>
  <c r="G35" i="3"/>
  <c r="R34" i="3"/>
  <c r="K34" i="3"/>
  <c r="M34" i="3" s="1"/>
  <c r="G34" i="3"/>
  <c r="R33" i="3"/>
  <c r="K33" i="3"/>
  <c r="M33" i="3" s="1"/>
  <c r="N33" i="3" s="1"/>
  <c r="G33" i="3"/>
  <c r="R32" i="3"/>
  <c r="K32" i="3"/>
  <c r="G32" i="3"/>
  <c r="R31" i="3"/>
  <c r="K31" i="3"/>
  <c r="G31" i="3"/>
  <c r="R30" i="3"/>
  <c r="K30" i="3"/>
  <c r="G30" i="3"/>
  <c r="R29" i="3"/>
  <c r="K29" i="3"/>
  <c r="G29" i="3"/>
  <c r="R28" i="3"/>
  <c r="K28" i="3"/>
  <c r="G28" i="3"/>
  <c r="R27" i="3"/>
  <c r="K27" i="3"/>
  <c r="G27" i="3"/>
  <c r="R26" i="3"/>
  <c r="K26" i="3"/>
  <c r="G26" i="3"/>
  <c r="R25" i="3"/>
  <c r="K25" i="3"/>
  <c r="M25" i="3" s="1"/>
  <c r="N25" i="3" s="1"/>
  <c r="G25" i="3"/>
  <c r="R24" i="3"/>
  <c r="K24" i="3"/>
  <c r="G24" i="3"/>
  <c r="R23" i="3"/>
  <c r="K23" i="3"/>
  <c r="M23" i="3" s="1"/>
  <c r="G23" i="3"/>
  <c r="R22" i="3"/>
  <c r="K22" i="3"/>
  <c r="G22" i="3"/>
  <c r="R21" i="3"/>
  <c r="K21" i="3"/>
  <c r="M21" i="3" s="1"/>
  <c r="N21" i="3" s="1"/>
  <c r="G21" i="3"/>
  <c r="R20" i="3"/>
  <c r="K20" i="3"/>
  <c r="G20" i="3"/>
  <c r="R19" i="3"/>
  <c r="K19" i="3"/>
  <c r="M19" i="3" s="1"/>
  <c r="G19" i="3"/>
  <c r="R18" i="3"/>
  <c r="K18" i="3"/>
  <c r="G18" i="3"/>
  <c r="R17" i="3"/>
  <c r="K17" i="3"/>
  <c r="M17" i="3" s="1"/>
  <c r="N17" i="3" s="1"/>
  <c r="G17" i="3"/>
  <c r="R16" i="3"/>
  <c r="K16" i="3"/>
  <c r="G16" i="3"/>
  <c r="R15" i="3"/>
  <c r="K15" i="3"/>
  <c r="G15" i="3"/>
  <c r="R14" i="3"/>
  <c r="K14" i="3"/>
  <c r="G14" i="3"/>
  <c r="K41"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12" i="1"/>
  <c r="M47" i="3" l="1"/>
  <c r="M41" i="3"/>
  <c r="N41" i="3" s="1"/>
  <c r="N42" i="3"/>
  <c r="M42" i="3"/>
  <c r="M44" i="1"/>
  <c r="K42" i="1"/>
  <c r="M46" i="1" s="1"/>
  <c r="N34" i="3"/>
  <c r="N35" i="3"/>
  <c r="M39" i="3"/>
  <c r="N39" i="3" s="1"/>
  <c r="N43" i="3"/>
  <c r="M31" i="3"/>
  <c r="N31" i="3" s="1"/>
  <c r="M30" i="3"/>
  <c r="N30" i="3" s="1"/>
  <c r="M29" i="3"/>
  <c r="N29" i="3" s="1"/>
  <c r="M27" i="3"/>
  <c r="N27" i="3" s="1"/>
  <c r="M26" i="3"/>
  <c r="N26" i="3" s="1"/>
  <c r="R44" i="3"/>
  <c r="G44" i="3"/>
  <c r="N23" i="3"/>
  <c r="M22" i="3"/>
  <c r="K44" i="3"/>
  <c r="M49" i="3" s="1"/>
  <c r="N19" i="3"/>
  <c r="M18" i="3"/>
  <c r="N18" i="3" s="1"/>
  <c r="M15" i="3"/>
  <c r="N15" i="3" s="1"/>
  <c r="M14" i="3"/>
  <c r="N14" i="3" s="1"/>
  <c r="M16" i="3"/>
  <c r="N16" i="3" s="1"/>
  <c r="M20" i="3"/>
  <c r="M24" i="3"/>
  <c r="N24" i="3" s="1"/>
  <c r="M28" i="3"/>
  <c r="N28" i="3" s="1"/>
  <c r="M32" i="3"/>
  <c r="N32" i="3" s="1"/>
  <c r="M36" i="3"/>
  <c r="N36" i="3" s="1"/>
  <c r="M40" i="3"/>
  <c r="N40" i="3" s="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12" i="1"/>
  <c r="R42" i="1" l="1"/>
  <c r="M44" i="3"/>
  <c r="M48" i="3" s="1"/>
  <c r="M50" i="3" s="1"/>
  <c r="N22" i="3"/>
  <c r="N20" i="3"/>
  <c r="G13" i="1"/>
  <c r="M13" i="1"/>
  <c r="G14" i="1"/>
  <c r="M14" i="1"/>
  <c r="G15" i="1"/>
  <c r="M15" i="1"/>
  <c r="G16" i="1"/>
  <c r="M16" i="1"/>
  <c r="G17" i="1"/>
  <c r="M17" i="1"/>
  <c r="G18" i="1"/>
  <c r="M18" i="1"/>
  <c r="G19" i="1"/>
  <c r="M19" i="1"/>
  <c r="G20" i="1"/>
  <c r="M20" i="1"/>
  <c r="G21" i="1"/>
  <c r="M21" i="1"/>
  <c r="G22" i="1"/>
  <c r="M22" i="1"/>
  <c r="G23" i="1"/>
  <c r="M23" i="1"/>
  <c r="G24" i="1"/>
  <c r="M24" i="1"/>
  <c r="G25" i="1"/>
  <c r="M25" i="1"/>
  <c r="G26" i="1"/>
  <c r="M26" i="1"/>
  <c r="G27" i="1"/>
  <c r="M27" i="1"/>
  <c r="G28" i="1"/>
  <c r="M28" i="1"/>
  <c r="G29" i="1"/>
  <c r="M29" i="1"/>
  <c r="G30" i="1"/>
  <c r="M30" i="1"/>
  <c r="G31" i="1"/>
  <c r="M31" i="1"/>
  <c r="G32" i="1"/>
  <c r="M32" i="1"/>
  <c r="G33" i="1"/>
  <c r="M33" i="1"/>
  <c r="G34" i="1"/>
  <c r="M34" i="1"/>
  <c r="G35" i="1"/>
  <c r="M35" i="1"/>
  <c r="G36" i="1"/>
  <c r="M36" i="1"/>
  <c r="G37" i="1"/>
  <c r="M37" i="1"/>
  <c r="G38" i="1"/>
  <c r="M38" i="1"/>
  <c r="G39" i="1"/>
  <c r="M39" i="1"/>
  <c r="G40" i="1"/>
  <c r="M40" i="1"/>
  <c r="G41" i="1"/>
  <c r="M41" i="1"/>
  <c r="M12" i="1"/>
  <c r="G42" i="1"/>
  <c r="M42" i="1" l="1"/>
  <c r="M45" i="1" s="1"/>
  <c r="M47" i="1" s="1"/>
  <c r="N44" i="3"/>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42" i="1" l="1"/>
</calcChain>
</file>

<file path=xl/sharedStrings.xml><?xml version="1.0" encoding="utf-8"?>
<sst xmlns="http://schemas.openxmlformats.org/spreadsheetml/2006/main" count="419" uniqueCount="192">
  <si>
    <t>Költség megnevezése, leírása</t>
  </si>
  <si>
    <t>Költségtípus</t>
  </si>
  <si>
    <t>Mennyiség</t>
  </si>
  <si>
    <t>Mennyiség egység</t>
  </si>
  <si>
    <t>Nettó egységár</t>
  </si>
  <si>
    <t>Bruttó egységár</t>
  </si>
  <si>
    <t>Összesen</t>
  </si>
  <si>
    <t>Támogatási intenzitás</t>
  </si>
  <si>
    <t>Támogatás</t>
  </si>
  <si>
    <t>Önerő</t>
  </si>
  <si>
    <t>Személyi juttatások</t>
  </si>
  <si>
    <t>Munkaadót terhelő járulékok</t>
  </si>
  <si>
    <t>Személyi jellegű egyéb kifizetések</t>
  </si>
  <si>
    <t>Kérem, válasszon!</t>
  </si>
  <si>
    <t>db/fő/hó/stb.</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</si>
  <si>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</si>
  <si>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</si>
  <si>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</si>
  <si>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</si>
  <si>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</si>
  <si>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</si>
  <si>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</si>
  <si>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</si>
  <si>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</si>
  <si>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</si>
  <si>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</si>
  <si>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</si>
  <si>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</si>
  <si>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</si>
  <si>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</si>
  <si>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</si>
  <si>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</si>
  <si>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</si>
  <si>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</si>
  <si>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</si>
  <si>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</si>
  <si>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</si>
  <si>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</si>
  <si>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</si>
  <si>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</si>
  <si>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</si>
  <si>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</si>
  <si>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</si>
  <si>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</si>
  <si>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</si>
  <si>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Pályázó adószáma:</t>
  </si>
  <si>
    <t>Projekt címe:</t>
  </si>
  <si>
    <t>A projekt megvalósításának tervezett kezdete:</t>
  </si>
  <si>
    <t>A projekt megvalósítás tervezett befejezése:</t>
  </si>
  <si>
    <t>1. mérföldkő</t>
  </si>
  <si>
    <t>2. mérföldkő</t>
  </si>
  <si>
    <t>Mérföldkövenkénti bontás</t>
  </si>
  <si>
    <t>Összesen:</t>
  </si>
  <si>
    <t>INKUBÁTOR TÖLTI KI!</t>
  </si>
  <si>
    <t>Startup inkubációs kérelem beérkezés dátuma:</t>
  </si>
  <si>
    <t>Startup inkubációs kérelem kódszáma:</t>
  </si>
  <si>
    <t>Személyi kiadások</t>
  </si>
  <si>
    <t>Külső megbízások</t>
  </si>
  <si>
    <t>Kelt, ……………………………; 201…év ……………… hó ………… nap</t>
  </si>
  <si>
    <t>Pályázó törvényes képviselőjének neve:</t>
  </si>
  <si>
    <t>Pályázó törvényes képviselőjének beosztása:</t>
  </si>
  <si>
    <t>Pályázó cégszerű aláírása</t>
  </si>
  <si>
    <t>KÖLTSÉGVETÉS</t>
  </si>
  <si>
    <t>Kitöltési útmutató</t>
  </si>
  <si>
    <t>A zöld színnel jelölt cellák kitölthetőek és módosíthatóak.</t>
  </si>
  <si>
    <t>Pályázó által módosítható:</t>
  </si>
  <si>
    <t>Igen</t>
  </si>
  <si>
    <t>A legördülő listából választható értéket szükséges megadni.</t>
  </si>
  <si>
    <t>Nem</t>
  </si>
  <si>
    <t>1. mérföldkő (dátum)</t>
  </si>
  <si>
    <t>2. mérföldkő (dátum)</t>
  </si>
  <si>
    <t>1. mérföldkő (költségek bontása)</t>
  </si>
  <si>
    <t>2. mérföldkő (költségek bontása)</t>
  </si>
  <si>
    <t>Egyéb dologi kiadások</t>
  </si>
  <si>
    <t>Immateriális javak beszerzése</t>
  </si>
  <si>
    <t>Minta Kft.</t>
  </si>
  <si>
    <t>123456-01-1</t>
  </si>
  <si>
    <t>Minta Miklós</t>
  </si>
  <si>
    <t>ügyvezető</t>
  </si>
  <si>
    <t>Felhő alapú mintarendszer kialakítása</t>
  </si>
  <si>
    <t>Nem releváns</t>
  </si>
  <si>
    <t>Programozó 3 bére - 6 hónapon keresztül</t>
  </si>
  <si>
    <t>Tesztelő bére - 12 hónapon keresztül</t>
  </si>
  <si>
    <t>Marketing munkatárs megbízási díja - 12 hónapon keresztül</t>
  </si>
  <si>
    <t>hó</t>
  </si>
  <si>
    <t>alkalom</t>
  </si>
  <si>
    <t>fő</t>
  </si>
  <si>
    <t>Külföldi kiállításon való részvétel - Szállás - Pioneers Festival - 2fő*3éj</t>
  </si>
  <si>
    <t>Külföldi kiállításon való részvétel - Stand bérlés - Pioneers Festival - 1 alkalom</t>
  </si>
  <si>
    <t>Külföldi kiállításon való részvétel - Utazás - Pioneers Festival - 2 fő</t>
  </si>
  <si>
    <t>éjszaka</t>
  </si>
  <si>
    <t>Külföldi kiállításon való részvétel - Stand bérlés - E3- 1 alkalom</t>
  </si>
  <si>
    <t>Külföldi kiállításon való részvétel - Utazás - E3 - 2 fő</t>
  </si>
  <si>
    <t>Külföldi kiállításon való részvétel - Szállás - E3- 2fő*6éj</t>
  </si>
  <si>
    <t>MakerBot Replicator Z18 3D nyomtató</t>
  </si>
  <si>
    <t>Eszközbeszerzés</t>
  </si>
  <si>
    <t>db</t>
  </si>
  <si>
    <t>DAVID SLS-2 3D szkenner</t>
  </si>
  <si>
    <t>Általános rezsi költségek</t>
  </si>
  <si>
    <t>AutoCAD</t>
  </si>
  <si>
    <t>licenc</t>
  </si>
  <si>
    <t>Rezsi - 12 hónap</t>
  </si>
  <si>
    <t>hónap</t>
  </si>
  <si>
    <t>Tájékoztatási költségek</t>
  </si>
  <si>
    <t>Kötelező tájékoztatás költsége</t>
  </si>
  <si>
    <t>Ügyvezető bére - 12 hónapon keresztül - Munkaidejének 50%-t fordítja a projektre</t>
  </si>
  <si>
    <t>Vezető fejlesztő bére - 12 hónapon keresztül - Munkaidejének 100%-t fordítja a projektre</t>
  </si>
  <si>
    <t>Programozó 1 bére - 12 hónapon keresztül - Munkaidejének 100%-t fordítja a projektre</t>
  </si>
  <si>
    <t>Programozó 2 bére - 12 hónapon keresztül - Munkaidejének 100%-t fordítja a projektre</t>
  </si>
  <si>
    <t>Grafikus bére - 9 hónapon keresztül - Munkaidejének 100%-t fordítja a projektre</t>
  </si>
  <si>
    <t>ELSZÁMOLHATÓ KÖLTSÉGEK KÖRE</t>
  </si>
  <si>
    <t>Segédlet a Címzetti Felhívás 6.1. pontja alapján</t>
  </si>
  <si>
    <t>A startup által megvalósítandó projekt költségei a 651/2014/EU bizottsági rendelet 22. cikke szerint az induló vállalkozásoknak nyújtott támogatás támogatási kategórián belül támogathatóak.</t>
  </si>
  <si>
    <t>Kizárólag a szakmai megvalósításban részt vevő munkatársak munkaszerződés – megbízási jogviszony esetén a megbízási szerződés – szerinti alapbér és járulékai, valamint személyi jellegű egyéb kifizetései a támogatott projektben való foglalkoztatás arányában, a végzett tevékenység mértékéig. A szakmai megvalósításban részt vevő munkatársak személyi jellegű költségei és annak járulékai, valamint személyi jellegű egyéb kifizetései csak akkor számolhatók el, ha a projektben végzett tevékenységük közvetlenül a projekt végrehajtásához kapcsolódik és munkaköri feladatukat képezi, amely a munkaköri leírásban vagy a munkaszerződésben, vagy megbízási szerződésben rögzítésre kerül.
Jelen Felhívás keretében távmunka nem támogatható.
Meglévő foglalkoztatott esetében az elszámolható személyi jellegű kiadások csak indokolt esetben (munkaidő növekedés, feladatbővülés, munkakörbővülés) és mértékben emelkedhetnek az inkubációs kérelem benyújtását megelőző utolsó évi átlagbérhez képest (legalább egy teljes, lezárt üzleti évvel rendelkező startupok esetén releváns).</t>
  </si>
  <si>
    <t>Az igénybe vett szolgáltatások esetében a szolgáltatás piaci árát érdemben igazoló és a tervezett költségeket hitelesen alátámasztó helyzet- és piacfelmérés, vagy árajánlat csatolása kötelező. Az igénybe vett szolgáltatások legfeljebb 100.000 Ft./szakértői nap (embernap) díj mértékéig tervezhető/számolható el.</t>
  </si>
  <si>
    <t>Külföldi kiállításon vagy vásáron való részvételhez kötődő szolgáltatások:</t>
  </si>
  <si>
    <t xml:space="preserve"> - személyi juttatások: munkabér, megbízási díj (természetes személyek részére),</t>
  </si>
  <si>
    <t xml:space="preserve"> - személyi jellegű egyéb kifizetések,</t>
  </si>
  <si>
    <t xml:space="preserve"> - munkaadót terhelő járulék: a személyi jellegű ráfordítások alapján megállapított bérjárulékok.</t>
  </si>
  <si>
    <t xml:space="preserve">II.
Külföldi kiállításon vagy vásáron való részvétel </t>
  </si>
  <si>
    <t>III.
Marketing és megjelenés költségek</t>
  </si>
  <si>
    <t>- grafikai tervezési, formatervezési költségek,</t>
  </si>
  <si>
    <t>- marketingeszközök elkészítése,</t>
  </si>
  <si>
    <t>- online marketing tevékenység költségei (pl. mobil reklám, direkt marketing, adatbázis marketing, közösségi médiai megjelenéssel és hirdetésekkel kapcsolatos költségek, a projekthez kapcsolódó online profilok, blogok, posztok, fórumok, bejegyzések, hirdetések, reklámok, üzenetek, kép, hang és videó reklámok költségei),</t>
  </si>
  <si>
    <t>- keresőoptimalizálási kiadások.</t>
  </si>
  <si>
    <t>- beépítetlen és beépített terület illetve kiállító helyiség bérleti díja,</t>
  </si>
  <si>
    <t>- kiállító helyiség, stand felállításával és működtetésével kapcsolatos költségek (pl. személyzeti belépők építés és bontás idejére, behajtási engedélyek építés és bontás idején a kiállítás területére, víz- és áramfogyasztás stb.),</t>
  </si>
  <si>
    <t>- kötelező regisztráció/katalógusbeiktatás költsége,</t>
  </si>
  <si>
    <t>- területdíjhoz kapcsolódó egyéb kötelező költségek (pl.: kötelező biztosítás).</t>
  </si>
  <si>
    <t>Anyagok, felszerelések költségei, amelyeket közvetlenül a projekt megvalósításához vesznek igénybe.</t>
  </si>
  <si>
    <t>Hazai vagy nemzetközi rendezvényeken, konferenciákon, kurzusokon, tárgyalásokon, vásárokon való részvétel költségei.</t>
  </si>
  <si>
    <t>A projekt végrehajtása érdekében felmerült új eszközök bekerülési értéke (amely tartalmazza a vételárat, tartalmazhatja az eszközbeszerzéshez kapcsolódó szállítás és üzembe helyezés, valamint az eszközbeszerzéshez közvetlenül kapcsolódó betanítás költségét is).</t>
  </si>
  <si>
    <t>A projekt céljához kapcsolódó, a piacon elérhető, a projektcélok megvalósításához szükséges technológiát használó eszközök beszerzése elszámolható.</t>
  </si>
  <si>
    <t>Az eszköznek meg kell felelnie a hatályos szabványoknak és normáknak.</t>
  </si>
  <si>
    <t>A projekt végrehajtása érdekében felmerült, immateriális javak bekerülési értéke.</t>
  </si>
  <si>
    <t>A projekt megvalósításához szükséges immateriális javak (pl. szellemi termékek felhasználásának joga, licencek) bekerülési értéke elszámolható.</t>
  </si>
  <si>
    <t>Az általános (rezsi) költségnek közvetlenül kapcsolódnia kell a projekt végrehajtásához.</t>
  </si>
  <si>
    <t>A Kedvezményezettek kötelesek a nyilvánosságot tájékoztatni a támogatást elnyert projekt céljáról, hasznáról, a futamidő második felében az elért eredmény(ek)ről. A projekt eredményeinek elterjesztése pl. technikai és tudományos konferenciákon, tudományos és műszaki lapokon, szabadon hozzáférhető adattárakon, vagy nyílt és szabad forráskódú szoftvereken keresztül történhet.</t>
  </si>
  <si>
    <t>A nyilvánosság tájékoztatásába, az eredmények elterjesztésébe a következők tartoznak:</t>
  </si>
  <si>
    <t>A startup számára előírt kötelező nyilvánosság költségének elszámolható költséghez viszonyított aránya nem lehet több mint 0,5%.</t>
  </si>
  <si>
    <t xml:space="preserve"> - média-megjelenések, sajtóhirdetések, reklámkampányok költsége,</t>
  </si>
  <si>
    <r>
      <t xml:space="preserve">I.
Kutatás-fejlesztéshez igénybe vett tanácsadás és szolgáltatás díja, beleértve minőség-, környezet- és egyéb irányítási, vezetési, hitelesítési rendszerek, szabványok bevezetéséhez és tanúsíttatásához kapcsolódó költségeket, </t>
    </r>
    <r>
      <rPr>
        <sz val="11"/>
        <color rgb="FF000000"/>
        <rFont val="Calibri"/>
        <family val="2"/>
        <charset val="238"/>
        <scheme val="minor"/>
      </rPr>
      <t>know-how-hoz való hozzáférések költségeket,</t>
    </r>
    <r>
      <rPr>
        <sz val="11"/>
        <color theme="1"/>
        <rFont val="Calibri"/>
        <family val="2"/>
        <charset val="238"/>
        <scheme val="minor"/>
      </rPr>
      <t xml:space="preserve"> melyek abban az esetben számolhatók el, ha azt kizárólag a projekt keretében végzett kutatási tevékenységhez vették igénybe, továbbá független felek között, piaci feltételeknek megfelelően jött létre és teljesült.</t>
    </r>
  </si>
  <si>
    <t>I.
Anyagköltség</t>
  </si>
  <si>
    <t>II.
Rendezvényen való részvétel</t>
  </si>
  <si>
    <t>- utazási költségek legfeljebb két fő részére;</t>
  </si>
  <si>
    <t>- szállásköltség legfeljebb bruttó 100 EUR/fő/éj értékben, legfeljebb két fő részére, legfeljebb 6 éjszakára;</t>
  </si>
  <si>
    <t>- konferencia részvételi díja legfeljebb két fő részére.</t>
  </si>
  <si>
    <t>Eszközbeszerzés költségei</t>
  </si>
  <si>
    <t>Immateriális javak beszerzésének költsége</t>
  </si>
  <si>
    <t>Általános (rezsi) költségek</t>
  </si>
  <si>
    <t>- Projekttábla készítése, amely az intézmény, cég, labor stb. falán elhelyezendő. A tábla tartalmazza: a projekt elnevezését és futamidejét, az elnyert támogatást, az NKFI Hivatal megnevezését és a támogatás forrását (NKFI Alap).</t>
  </si>
  <si>
    <t>- Konferencián, workshopon, kiállításon használható kiegészítő eszközök: tábla, molinó, brosúra, meghívó stb.</t>
  </si>
  <si>
    <t>- Publikáció (papíralapú ill. elektronikus: azaz könyv, folyóirat cikk, CD stb.).</t>
  </si>
  <si>
    <t>- Egyéb más, az adott projekthez illeszkedő kommunikációs eszközök.</t>
  </si>
  <si>
    <t>A MINTA DOKUMENTUM CSAK IRÁNYMUTATÁS, KIZÁRÓLAG A KITÖLTÉS LOGIKÁJÁT MUTATJA!</t>
  </si>
  <si>
    <t>Pályázó teljes neve:</t>
  </si>
  <si>
    <t>A cégkivonatban szereplő teljes nevet szükséges megadni.</t>
  </si>
  <si>
    <t>A cégkivonatban szereplő adószámot szükséges megadni.</t>
  </si>
  <si>
    <t>A cégkivonatban szereplő, a cég nevében aláírásra jogosult személy nevét szükséges magadni.</t>
  </si>
  <si>
    <t>A cégkivonatban szereplő, a cég nevében aláírásra jogosult személy beosztását szükséges magadni.</t>
  </si>
  <si>
    <t>Az Inkubációs Kérelemben megadott címet szükséges megadni.</t>
  </si>
  <si>
    <t>A Költségvetésben és az Inkubációs kérelemben is szereplő adatoknak, mindkét dokumentumban egyezni kell!</t>
  </si>
  <si>
    <t>Ebben a mezőben kell feltüntetni a beszerezni/megvalósítani kívánt tétel/tevékenység pontos megnevezését és típusát (a helyzet – és piacfelmérésben részt vevő által kiállított tájékoztatás, vagy ajánlat alapján), valamint a további elszámolható költségeket megfelelő részletességgel. Itt szükséges rögzíteni továbbá minden olyan egyéb információt, melyet indokoltnak tart megemlíteni az adott költségtétel beszerzésével/igénybevételével kapcsolatosan.
Felhívjuk a figyelmét, hogy a költségvetés megalapozottságának megítélhetősége érdekében a Költségek pont kitöltésekor a teljes személyi jellegű ráfordítást munkakörönként tüntesse fel. A költség pontos megnevezésénél kérjük, az adott munkakör megnevezését használja (pl. „fejlesztő1”, „fejlesztő2”, „kutató1”, „kutató2”, „technikus1”, „technikus2”),a személyi juttatásoknál az adott munkakörhöz tartozó személyi jellegű ráfordítás egy hónapra vetített összegét, a mennyiségnél pedig az emberhónapok számát szükséges feltüntetni.</t>
  </si>
  <si>
    <t>A Nettó egységár mezőben az adott költségtétel nettó értékét kell szerepeltetni. Amennyiben van a támogatást igénylőnek a támogatásból finanszírozott projekttel kapcsolatban ÁFA levonási jogosultsága akkor a támogatás számításának alapja a projekt ÁFA nélküli, nettó összköltsége. Ebben az esetben a Költségvetés adatlapon az ÁFA nélküli, nettó költségeket kell szerepeltetni, le nem vonható ÁFA nélkül.</t>
  </si>
  <si>
    <t>A költségtípus legördülő mezők segítségével válassza ki a megfelelő tevékenységet, tételt.</t>
  </si>
  <si>
    <t>Az adott költség mennyiségének egysége, amely lehet: db, hó, fő, éj, stb.</t>
  </si>
  <si>
    <t>Az adott költség mennyisége.</t>
  </si>
  <si>
    <t>Kizárólag a szakmai megvalósításban részt vevő munkatársak munkaszerződés – megbízási jogviszony esetén a megbízási szerződés – szerinti bruttó alapbérét terhelő munkaadói járulékok számolhatóak el.</t>
  </si>
  <si>
    <t>Költség összesítő sor.</t>
  </si>
  <si>
    <t>Igényelhető támogatás összege.</t>
  </si>
  <si>
    <t>A szükséges önerő mértéke.</t>
  </si>
  <si>
    <t>A projekt megvalósítására mérföldköveket szükséges tervezni, amely lehet a projekt fizikai zárása is. Egy mérföldkő 12 hónaposra tervezhető (csak a záró mérföldkő lehet kevesebb, mint 12 hónap).</t>
  </si>
  <si>
    <t>Az adott mérföldkő idejére eső költségek összege.</t>
  </si>
  <si>
    <t>A projekt összköltsége.</t>
  </si>
  <si>
    <t>A maximálisan igényelhető támogatás összege.</t>
  </si>
  <si>
    <t>A megadott adatok alapján az igényelt támogatás összege.</t>
  </si>
  <si>
    <t>A megadott adatok alapján a projekt összköltsége.</t>
  </si>
  <si>
    <t>A magadott adatok alapján számolt támogatási intenzitás.</t>
  </si>
  <si>
    <t>A.) Igényelhető maximális támogatás (80%) összege a költségvetés függvényében.</t>
  </si>
  <si>
    <t>B.) Igényelt támogatás összege.</t>
  </si>
  <si>
    <t>C.) Projekt összköltsége.</t>
  </si>
  <si>
    <t>D.) Támogatási intenzitás.</t>
  </si>
  <si>
    <t>Mikortól indulna a projekt. (maximum 24 hónap)
A projekt megvalósítás kezdési időpontjának megadásánál vegye figyelembe, hogy támogatás az inkubációs kérelem benyújtását követő napot megelőzően megkezdett projekthez nem igényelhető. A projekt megvalósítása a benyújtást követő napon a támogatást igénylő saját felelősségére megkezdhető.</t>
  </si>
  <si>
    <t>Meddig tartana a projekt. (maximum 2019. 06. 30.)
A projekt fizikai befejezés napjának a projekt utolsó támogatott tevékenysége fizikai teljesítésének a napja minősül.</t>
  </si>
  <si>
    <t>A Bruttó egységár mezőben az adott költségtétel bruttó értékét kell szerepeltetni. A táblázat alapértelmezetten 27+ ÁFA-val számol. Ez szabadon módosítható.</t>
  </si>
  <si>
    <t>Kizárólag a szakmai megvalósításban részt vevő munkatársak munkaszerződés – megbízási jogviszony esetén a megbízási szerződés – szerinti bruttó alapbére. (maximum 1.200.000 Ft/fő)</t>
  </si>
  <si>
    <t>Bérjellegű juttatások, pl. munkába járás költsége, cafeteria tervezhetőek erre a sorra. Nem javasoljuk, hogy ide tervezzenek. Abban az esetben számolható csak el, ha minden más az adott cégnél dolgozó munkavállaló is ugyanekkora mértékben kap ilyen jellegű kifizetést!!</t>
  </si>
  <si>
    <t>Az első mérföldkő elérésének dátuma. 12 hónaposnál a fizikai befejezés dátuma lesz.</t>
  </si>
  <si>
    <t>A második mérföldkő elérésének dátuma. 12 hónapos  projekt esetében a nem releváns szöveget kérjük feltüntetni. 12 hónapnál hoszabb projekt esetében ez a fizikai befejezés dátuma lesz.</t>
  </si>
  <si>
    <t>A támogatás maximális intenzitása 80% (támogatás %-os  aránya az összes költségvetésen belül)</t>
  </si>
  <si>
    <t>Új, kereskedelmi forgalomban, vagy gyártótól beszerezhető, első üzembehelyezésű gépek, technológiai berendezések, eszközök, beszerzése támogatható. (árajánlat a sablonnak megfelelően)</t>
  </si>
  <si>
    <t>A startup rezsi költségei nem haladhatják meg a startup által megvalósítandó projekt elszámolható költségeinek az 1%-át.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</si>
</sst>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Ft&quot;"/>
    <numFmt numFmtId="165" formatCode="0.000%"/>
  </numFmts>
  <fonts count="15" x14ac:knownFonts="1">
    <font>
      <sz val="11"/>
      <color theme="1"/>
      <name val="Calibri"/>
      <family val="2"/>
      <charset val="238"/>
      <scheme val="minor"/>
    </font>
    <font>
      <sz val="10"/>
      <color theme="1"/>
      <name val="Calibri"/>
      <family val="2"/>
      <charset val="238"/>
      <scheme val="minor"/>
    </font>
    <font>
      <sz val="11"/>
      <color theme="1"/>
      <name val="Calibri"/>
      <family val="2"/>
      <charset val="238"/>
      <scheme val="minor"/>
    </font>
    <font>
      <b/>
      <sz val="10"/>
      <color theme="1"/>
      <name val="Calibri"/>
      <family val="2"/>
      <charset val="238"/>
      <scheme val="minor"/>
    </font>
    <font>
      <sz val="8"/>
      <color theme="1"/>
      <name val="Calibri"/>
      <family val="2"/>
      <charset val="238"/>
      <scheme val="minor"/>
    </font>
    <font>
      <b/>
      <sz val="11"/>
      <color theme="1"/>
      <name val="Calibri"/>
      <family val="2"/>
      <charset val="238"/>
      <scheme val="minor"/>
    </font>
    <font>
      <sz val="10"/>
      <color theme="0" tint="-0.34998626667073579"/>
      <name val="Calibri"/>
      <family val="2"/>
      <charset val="238"/>
      <scheme val="minor"/>
    </font>
    <font>
      <sz val="14"/>
      <color theme="1"/>
      <name val="Calibri"/>
      <family val="2"/>
      <charset val="238"/>
      <scheme val="minor"/>
    </font>
    <font>
      <b/>
      <sz val="16"/>
      <color theme="1"/>
      <name val="Calibri"/>
      <family val="2"/>
      <charset val="238"/>
      <scheme val="minor"/>
    </font>
    <font>
      <b/>
      <sz val="8"/>
      <color theme="1"/>
      <name val="Calibri"/>
      <family val="2"/>
      <charset val="238"/>
      <scheme val="minor"/>
    </font>
    <font>
      <sz val="11"/>
      <color rgb="FF000000"/>
      <name val="Calibri"/>
      <family val="2"/>
      <charset val="238"/>
      <scheme val="minor"/>
    </font>
    <font>
      <i/>
      <sz val="11"/>
      <color theme="1"/>
      <name val="Calibri"/>
      <family val="2"/>
      <charset val="238"/>
      <scheme val="minor"/>
    </font>
    <font>
      <b/>
      <sz val="12"/>
      <color rgb="FFC00000"/>
      <name val="Calibri"/>
      <family val="2"/>
      <charset val="238"/>
      <scheme val="minor"/>
    </font>
    <font>
      <sz val="20"/>
      <color theme="1"/>
      <name val="Bradley Hand ITC"/>
      <family val="4"/>
    </font>
    <font>
      <b/>
      <sz val="8"/>
      <color rgb="FF333333"/>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5"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top style="thin">
        <color auto="1"/>
      </top>
      <bottom/>
      <diagonal/>
    </border>
    <border>
      <left/>
      <right/>
      <top/>
      <bottom style="thin">
        <color auto="1"/>
      </bottom>
      <diagonal/>
    </border>
    <border>
      <left/>
      <right/>
      <top/>
      <bottom style="dotted">
        <color auto="1"/>
      </bottom>
      <diagonal/>
    </border>
    <border>
      <left style="thin">
        <color auto="1"/>
      </left>
      <right style="thin">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9" fontId="2" fillId="0" borderId="0" applyFont="0" applyFill="0" applyBorder="0" applyAlignment="0" applyProtection="0"/>
  </cellStyleXfs>
  <cellXfs count="105">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right" vertical="center" wrapText="1"/>
    </xf>
    <xf numFmtId="0" fontId="1"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1" fillId="0" borderId="0" xfId="0" applyFont="1" applyAlignment="1">
      <alignment wrapText="1"/>
    </xf>
    <xf numFmtId="164" fontId="1" fillId="0" borderId="1" xfId="0" applyNumberFormat="1" applyFont="1" applyBorder="1" applyAlignment="1">
      <alignment horizontal="right" vertical="center" wrapText="1"/>
    </xf>
    <xf numFmtId="164" fontId="1" fillId="0" borderId="1" xfId="0" applyNumberFormat="1" applyFont="1" applyBorder="1" applyAlignment="1">
      <alignment horizontal="right"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164" fontId="1" fillId="4" borderId="1" xfId="0" applyNumberFormat="1" applyFont="1" applyFill="1" applyBorder="1" applyAlignment="1">
      <alignment horizontal="center" vertical="center" wrapText="1"/>
    </xf>
    <xf numFmtId="0" fontId="1" fillId="0" borderId="0" xfId="0" applyFont="1" applyAlignment="1">
      <alignment vertical="center" wrapText="1"/>
    </xf>
    <xf numFmtId="14" fontId="1" fillId="5" borderId="1" xfId="0" applyNumberFormat="1" applyFont="1" applyFill="1" applyBorder="1" applyAlignment="1">
      <alignment horizontal="left" vertical="center" wrapText="1"/>
    </xf>
    <xf numFmtId="0" fontId="1" fillId="5" borderId="1" xfId="0" applyFont="1" applyFill="1" applyBorder="1" applyAlignment="1">
      <alignment horizontal="right" vertical="center" wrapText="1"/>
    </xf>
    <xf numFmtId="0" fontId="1" fillId="5" borderId="1" xfId="0" applyFont="1" applyFill="1" applyBorder="1" applyAlignment="1">
      <alignment horizontal="left" vertical="center" wrapText="1"/>
    </xf>
    <xf numFmtId="164" fontId="1" fillId="5" borderId="1" xfId="0" applyNumberFormat="1" applyFont="1" applyFill="1" applyBorder="1" applyAlignment="1">
      <alignment horizontal="right" vertical="center" wrapText="1"/>
    </xf>
    <xf numFmtId="9" fontId="1" fillId="5" borderId="1" xfId="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11" xfId="0" applyBorder="1"/>
    <xf numFmtId="0" fontId="0" fillId="0" borderId="11" xfId="0" applyBorder="1" applyAlignment="1">
      <alignment horizontal="center" vertical="center" wrapText="1"/>
    </xf>
    <xf numFmtId="0" fontId="4" fillId="0" borderId="21" xfId="0" applyFont="1" applyBorder="1" applyAlignment="1">
      <alignment horizontal="center" vertical="center"/>
    </xf>
    <xf numFmtId="14" fontId="1" fillId="5" borderId="21" xfId="0" applyNumberFormat="1" applyFont="1" applyFill="1" applyBorder="1" applyAlignment="1">
      <alignment horizontal="left" vertical="center" wrapText="1"/>
    </xf>
    <xf numFmtId="0" fontId="1" fillId="0" borderId="21" xfId="0" applyFont="1" applyBorder="1" applyAlignment="1">
      <alignment horizontal="left" vertical="center" wrapText="1"/>
    </xf>
    <xf numFmtId="0" fontId="1" fillId="5" borderId="21" xfId="0" applyFont="1" applyFill="1" applyBorder="1" applyAlignment="1">
      <alignment horizontal="right" vertical="center" wrapText="1"/>
    </xf>
    <xf numFmtId="0" fontId="1" fillId="5" borderId="21" xfId="0" applyFont="1" applyFill="1" applyBorder="1" applyAlignment="1">
      <alignment horizontal="left" vertical="center" wrapText="1"/>
    </xf>
    <xf numFmtId="164" fontId="1" fillId="5" borderId="21" xfId="0" applyNumberFormat="1" applyFont="1" applyFill="1" applyBorder="1" applyAlignment="1">
      <alignment horizontal="right" vertical="center" wrapText="1"/>
    </xf>
    <xf numFmtId="164" fontId="1" fillId="0" borderId="21" xfId="0" applyNumberFormat="1" applyFont="1" applyBorder="1" applyAlignment="1">
      <alignment horizontal="right" vertical="center" wrapText="1"/>
    </xf>
    <xf numFmtId="9" fontId="1" fillId="5" borderId="21" xfId="1" applyFont="1" applyFill="1" applyBorder="1" applyAlignment="1">
      <alignment horizontal="center" vertical="center" wrapText="1"/>
    </xf>
    <xf numFmtId="164" fontId="1" fillId="0" borderId="21" xfId="0" applyNumberFormat="1" applyFont="1" applyBorder="1" applyAlignment="1">
      <alignment horizontal="right" vertical="center"/>
    </xf>
    <xf numFmtId="164" fontId="3" fillId="3" borderId="1" xfId="0" applyNumberFormat="1" applyFont="1" applyFill="1" applyBorder="1" applyAlignment="1">
      <alignment horizontal="right" vertical="center" wrapText="1"/>
    </xf>
    <xf numFmtId="49" fontId="0" fillId="0" borderId="0" xfId="0" applyNumberFormat="1" applyFont="1" applyAlignment="1">
      <alignment wrapText="1"/>
    </xf>
    <xf numFmtId="49" fontId="10" fillId="0" borderId="0" xfId="0" applyNumberFormat="1" applyFont="1" applyAlignment="1">
      <alignment wrapText="1"/>
    </xf>
    <xf numFmtId="49" fontId="0" fillId="0" borderId="19" xfId="0" applyNumberFormat="1" applyFont="1" applyBorder="1" applyAlignment="1">
      <alignment wrapText="1"/>
    </xf>
    <xf numFmtId="49" fontId="11" fillId="0" borderId="0" xfId="0" applyNumberFormat="1" applyFont="1" applyAlignment="1">
      <alignment wrapText="1"/>
    </xf>
    <xf numFmtId="49" fontId="10" fillId="0" borderId="19" xfId="0" applyNumberFormat="1" applyFont="1" applyBorder="1" applyAlignment="1">
      <alignment wrapText="1"/>
    </xf>
    <xf numFmtId="49" fontId="5" fillId="0" borderId="0" xfId="0" applyNumberFormat="1" applyFont="1" applyAlignment="1">
      <alignment horizontal="center" vertical="center" wrapText="1"/>
    </xf>
    <xf numFmtId="49" fontId="5" fillId="2" borderId="11" xfId="0" applyNumberFormat="1" applyFont="1" applyFill="1" applyBorder="1" applyAlignment="1">
      <alignment wrapText="1"/>
    </xf>
    <xf numFmtId="49" fontId="11" fillId="0" borderId="19" xfId="0" applyNumberFormat="1" applyFont="1" applyBorder="1" applyAlignment="1">
      <alignment wrapText="1"/>
    </xf>
    <xf numFmtId="0" fontId="0" fillId="0" borderId="11" xfId="0" applyBorder="1" applyAlignment="1">
      <alignment horizontal="left" vertical="center" wrapText="1"/>
    </xf>
    <xf numFmtId="0" fontId="0" fillId="0" borderId="0" xfId="0" applyFill="1"/>
    <xf numFmtId="165" fontId="1" fillId="4" borderId="1" xfId="1" applyNumberFormat="1"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0" fillId="0" borderId="19" xfId="0" applyBorder="1" applyAlignment="1">
      <alignment wrapText="1"/>
    </xf>
    <xf numFmtId="0" fontId="0" fillId="0" borderId="19" xfId="0"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14" fillId="0" borderId="0" xfId="0" applyFont="1"/>
    <xf numFmtId="0" fontId="3" fillId="3" borderId="1" xfId="0" applyFont="1" applyFill="1" applyBorder="1" applyAlignment="1">
      <alignment horizontal="center" wrapText="1"/>
    </xf>
    <xf numFmtId="0" fontId="3" fillId="3" borderId="1"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0" fillId="5" borderId="0" xfId="0" applyFont="1" applyFill="1" applyAlignment="1">
      <alignment horizontal="center"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6" xfId="0" applyFont="1" applyFill="1" applyBorder="1" applyAlignment="1">
      <alignment horizontal="left" vertical="center" wrapText="1"/>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6" fillId="2" borderId="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13"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 fillId="5" borderId="15" xfId="0" applyFont="1" applyFill="1" applyBorder="1" applyAlignment="1">
      <alignment horizontal="left" vertical="center" wrapText="1"/>
    </xf>
    <xf numFmtId="0" fontId="1" fillId="5" borderId="16" xfId="0" applyFont="1" applyFill="1" applyBorder="1" applyAlignment="1">
      <alignment horizontal="left" vertical="center" wrapText="1"/>
    </xf>
    <xf numFmtId="0" fontId="1" fillId="5" borderId="17"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0" xfId="0" applyFont="1" applyFill="1" applyAlignment="1">
      <alignment horizontal="center" vertical="center" wrapText="1"/>
    </xf>
    <xf numFmtId="0" fontId="9" fillId="3" borderId="1" xfId="0" applyFont="1" applyFill="1" applyBorder="1" applyAlignment="1">
      <alignment horizontal="right" vertical="center"/>
    </xf>
    <xf numFmtId="0" fontId="8" fillId="0" borderId="0" xfId="0" applyFont="1" applyAlignment="1">
      <alignment horizontal="center"/>
    </xf>
    <xf numFmtId="0" fontId="7" fillId="0" borderId="0" xfId="0" applyFont="1" applyAlignment="1">
      <alignment horizontal="center"/>
    </xf>
    <xf numFmtId="0" fontId="0" fillId="5" borderId="11" xfId="0" applyFill="1" applyBorder="1" applyAlignment="1">
      <alignment horizontal="center"/>
    </xf>
    <xf numFmtId="0" fontId="0" fillId="0" borderId="18" xfId="0" applyFill="1" applyBorder="1" applyAlignment="1">
      <alignment horizontal="center"/>
    </xf>
    <xf numFmtId="14" fontId="1" fillId="5" borderId="1" xfId="0" applyNumberFormat="1" applyFont="1" applyFill="1" applyBorder="1" applyAlignment="1">
      <alignment horizontal="left" vertical="center" wrapText="1"/>
    </xf>
    <xf numFmtId="14" fontId="1" fillId="5" borderId="15" xfId="0" applyNumberFormat="1" applyFont="1" applyFill="1" applyBorder="1" applyAlignment="1">
      <alignment horizontal="left" vertical="center" wrapText="1"/>
    </xf>
    <xf numFmtId="0" fontId="13" fillId="5" borderId="0"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cellXfs>
  <cellStyles count="2">
    <cellStyle name="Normál" xfId="0" builtinId="0"/>
    <cellStyle name="Százalék" xfId="1" builtinId="5"/>
  </cellStyles>
  <dxfs count="41">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fgColor theme="1"/>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fgColor theme="1"/>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
      <font>
        <color theme="0" tint="-0.24994659260841701"/>
      </font>
      <fill>
        <patternFill patternType="lightUp">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5899</xdr:colOff>
      <xdr:row>46</xdr:row>
      <xdr:rowOff>76200</xdr:rowOff>
    </xdr:from>
    <xdr:to>
      <xdr:col>18</xdr:col>
      <xdr:colOff>549</xdr:colOff>
      <xdr:row>54</xdr:row>
      <xdr:rowOff>148111</xdr:rowOff>
    </xdr:to>
    <xdr:pic>
      <xdr:nvPicPr>
        <xdr:cNvPr id="3" name="Kép 2">
          <a:extLst>
            <a:ext uri="{FF2B5EF4-FFF2-40B4-BE49-F238E27FC236}">
              <a16:creationId xmlns:a16="http://schemas.microsoft.com/office/drawing/2014/main" id="{6EC738B8-0294-4AB3-B63F-319109480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68366" y="8703733"/>
          <a:ext cx="3215158" cy="15112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132899</xdr:colOff>
      <xdr:row>49</xdr:row>
      <xdr:rowOff>16933</xdr:rowOff>
    </xdr:from>
    <xdr:to>
      <xdr:col>18</xdr:col>
      <xdr:colOff>5388</xdr:colOff>
      <xdr:row>57</xdr:row>
      <xdr:rowOff>88844</xdr:rowOff>
    </xdr:to>
    <xdr:pic>
      <xdr:nvPicPr>
        <xdr:cNvPr id="2" name="Kép 1">
          <a:extLst>
            <a:ext uri="{FF2B5EF4-FFF2-40B4-BE49-F238E27FC236}">
              <a16:creationId xmlns:a16="http://schemas.microsoft.com/office/drawing/2014/main" id="{F754DC20-7074-418B-9CE3-04F8FED9F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5366" y="11557000"/>
          <a:ext cx="3210925" cy="1511244"/>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4"/>
  <sheetViews>
    <sheetView tabSelected="1" view="pageBreakPreview" topLeftCell="B1" zoomScale="90" zoomScaleNormal="90" zoomScaleSheetLayoutView="90" workbookViewId="0">
      <selection activeCell="B1" sqref="B1"/>
    </sheetView>
  </sheetViews>
  <sheetFormatPr defaultColWidth="24.5546875" defaultRowHeight="13.8" x14ac:dyDescent="0.3"/>
  <cols>
    <col min="1" max="1" width="2.6640625" style="6" bestFit="1" customWidth="1"/>
    <col min="2" max="2" width="39.44140625" style="1" customWidth="1"/>
    <col min="3" max="3" width="24.33203125" style="1" bestFit="1" customWidth="1"/>
    <col min="4" max="4" width="9.33203125" style="4" bestFit="1" customWidth="1"/>
    <col min="5" max="5" width="11.6640625" style="1" bestFit="1" customWidth="1"/>
    <col min="6" max="11" width="13.109375" style="2" customWidth="1"/>
    <col min="12" max="12" width="9.88671875" style="2" bestFit="1" customWidth="1"/>
    <col min="13" max="14" width="13.109375" style="2" customWidth="1"/>
    <col min="15" max="15" width="2" style="3" customWidth="1"/>
    <col min="16" max="17" width="11.44140625" style="8" customWidth="1"/>
    <col min="18" max="18" width="9" style="3" bestFit="1" customWidth="1"/>
    <col min="19" max="16384" width="24.5546875" style="3"/>
  </cols>
  <sheetData>
    <row r="1" spans="1:18" ht="14.4" thickBot="1" x14ac:dyDescent="0.35"/>
    <row r="2" spans="1:18" ht="15" customHeight="1" thickTop="1" x14ac:dyDescent="0.3">
      <c r="A2" s="71" t="s">
        <v>155</v>
      </c>
      <c r="B2" s="72"/>
      <c r="C2" s="67"/>
      <c r="D2" s="67"/>
      <c r="E2" s="67"/>
      <c r="F2" s="67"/>
      <c r="G2" s="67"/>
      <c r="H2" s="68"/>
      <c r="J2" s="83" t="s">
        <v>53</v>
      </c>
      <c r="K2" s="84"/>
      <c r="L2" s="84"/>
      <c r="M2" s="84"/>
      <c r="N2" s="85"/>
    </row>
    <row r="3" spans="1:18" ht="14.4" customHeight="1" x14ac:dyDescent="0.3">
      <c r="A3" s="73" t="s">
        <v>45</v>
      </c>
      <c r="B3" s="74"/>
      <c r="C3" s="69"/>
      <c r="D3" s="69"/>
      <c r="E3" s="69"/>
      <c r="F3" s="69"/>
      <c r="G3" s="69"/>
      <c r="H3" s="70"/>
      <c r="J3" s="75" t="s">
        <v>54</v>
      </c>
      <c r="K3" s="76"/>
      <c r="L3" s="79"/>
      <c r="M3" s="79"/>
      <c r="N3" s="80"/>
    </row>
    <row r="4" spans="1:18" ht="14.4" customHeight="1" x14ac:dyDescent="0.3">
      <c r="A4" s="73" t="s">
        <v>59</v>
      </c>
      <c r="B4" s="74"/>
      <c r="C4" s="69"/>
      <c r="D4" s="69"/>
      <c r="E4" s="69"/>
      <c r="F4" s="69"/>
      <c r="G4" s="69"/>
      <c r="H4" s="70"/>
      <c r="J4" s="75"/>
      <c r="K4" s="76"/>
      <c r="L4" s="79"/>
      <c r="M4" s="79"/>
      <c r="N4" s="80"/>
    </row>
    <row r="5" spans="1:18" ht="14.4" customHeight="1" x14ac:dyDescent="0.3">
      <c r="A5" s="73" t="s">
        <v>60</v>
      </c>
      <c r="B5" s="74"/>
      <c r="C5" s="69"/>
      <c r="D5" s="69"/>
      <c r="E5" s="69"/>
      <c r="F5" s="69"/>
      <c r="G5" s="69"/>
      <c r="H5" s="70"/>
      <c r="J5" s="75" t="s">
        <v>55</v>
      </c>
      <c r="K5" s="76"/>
      <c r="L5" s="79"/>
      <c r="M5" s="79"/>
      <c r="N5" s="80"/>
    </row>
    <row r="6" spans="1:18" ht="15" customHeight="1" thickBot="1" x14ac:dyDescent="0.35">
      <c r="A6" s="73" t="s">
        <v>46</v>
      </c>
      <c r="B6" s="74"/>
      <c r="C6" s="69"/>
      <c r="D6" s="69"/>
      <c r="E6" s="69"/>
      <c r="F6" s="69"/>
      <c r="G6" s="69"/>
      <c r="H6" s="70"/>
      <c r="J6" s="77"/>
      <c r="K6" s="78"/>
      <c r="L6" s="81"/>
      <c r="M6" s="81"/>
      <c r="N6" s="82"/>
    </row>
    <row r="7" spans="1:18" ht="15" customHeight="1" thickTop="1" x14ac:dyDescent="0.3">
      <c r="A7" s="73" t="s">
        <v>47</v>
      </c>
      <c r="B7" s="74"/>
      <c r="C7" s="69"/>
      <c r="D7" s="69"/>
      <c r="E7" s="69"/>
      <c r="F7" s="69"/>
      <c r="G7" s="69"/>
      <c r="H7" s="70"/>
    </row>
    <row r="8" spans="1:18" ht="15" customHeight="1" thickBot="1" x14ac:dyDescent="0.35">
      <c r="A8" s="86" t="s">
        <v>48</v>
      </c>
      <c r="B8" s="87"/>
      <c r="C8" s="88"/>
      <c r="D8" s="89"/>
      <c r="E8" s="89"/>
      <c r="F8" s="89"/>
      <c r="G8" s="89"/>
      <c r="H8" s="90"/>
    </row>
    <row r="9" spans="1:18" ht="13.95" customHeight="1" thickTop="1" x14ac:dyDescent="0.3">
      <c r="B9" s="4"/>
      <c r="P9" s="61" t="s">
        <v>51</v>
      </c>
      <c r="Q9" s="61"/>
      <c r="R9" s="61"/>
    </row>
    <row r="10" spans="1:18" x14ac:dyDescent="0.3">
      <c r="P10" s="11" t="s">
        <v>49</v>
      </c>
      <c r="Q10" s="11" t="s">
        <v>50</v>
      </c>
      <c r="R10" s="62" t="s">
        <v>52</v>
      </c>
    </row>
    <row r="11" spans="1:18" ht="41.4" x14ac:dyDescent="0.3">
      <c r="A11" s="12"/>
      <c r="B11" s="13" t="s">
        <v>0</v>
      </c>
      <c r="C11" s="13" t="s">
        <v>1</v>
      </c>
      <c r="D11" s="11" t="s">
        <v>2</v>
      </c>
      <c r="E11" s="11" t="s">
        <v>3</v>
      </c>
      <c r="F11" s="11" t="s">
        <v>4</v>
      </c>
      <c r="G11" s="11" t="s">
        <v>5</v>
      </c>
      <c r="H11" s="11" t="s">
        <v>10</v>
      </c>
      <c r="I11" s="60">
        <v>8550</v>
      </c>
      <c r="J11" s="11" t="s">
        <v>12</v>
      </c>
      <c r="K11" s="11" t="s">
        <v>6</v>
      </c>
      <c r="L11" s="11" t="s">
        <v>7</v>
      </c>
      <c r="M11" s="11" t="s">
        <v>8</v>
      </c>
      <c r="N11" s="11" t="s">
        <v>9</v>
      </c>
      <c r="P11" s="21">
        <v>36526</v>
      </c>
      <c r="Q11" s="21">
        <v>36526</v>
      </c>
      <c r="R11" s="62"/>
    </row>
    <row r="12" spans="1:18" ht="27.6" x14ac:dyDescent="0.3">
      <c r="A12" s="7" t="s">
        <v>15</v>
      </c>
      <c r="B12" s="16"/>
      <c r="C12" s="5" t="s">
        <v>56</v>
      </c>
      <c r="D12" s="17">
        <v>0</v>
      </c>
      <c r="E12" s="18" t="s">
        <v>14</v>
      </c>
      <c r="F12" s="19">
        <v>0</v>
      </c>
      <c r="G12" s="19">
        <f>F12*1.27</f>
        <v>0</v>
      </c>
      <c r="H12" s="19">
        <v>0</v>
      </c>
      <c r="I12" s="19">
        <v>0</v>
      </c>
      <c r="J12" s="19">
        <v>0</v>
      </c>
      <c r="K12" s="9">
        <f t="shared" ref="K12:K41" si="0">IF(C12="Személyi kiadások",(D12*H12)+(D12*I12)+(D12*J12),D12*F12)</f>
        <v>0</v>
      </c>
      <c r="L12" s="20">
        <v>0.8</v>
      </c>
      <c r="M12" s="9">
        <f>K12*L12</f>
        <v>0</v>
      </c>
      <c r="N12" s="9">
        <f>K12-M12</f>
        <v>0</v>
      </c>
      <c r="P12" s="19">
        <v>0</v>
      </c>
      <c r="Q12" s="19">
        <v>0</v>
      </c>
      <c r="R12" s="10">
        <f>P12+Q12</f>
        <v>0</v>
      </c>
    </row>
    <row r="13" spans="1:18" ht="27.6" x14ac:dyDescent="0.3">
      <c r="A13" s="7" t="s">
        <v>16</v>
      </c>
      <c r="B13" s="16"/>
      <c r="C13" s="5" t="s">
        <v>103</v>
      </c>
      <c r="D13" s="17">
        <v>0</v>
      </c>
      <c r="E13" s="18" t="s">
        <v>14</v>
      </c>
      <c r="F13" s="19">
        <v>0</v>
      </c>
      <c r="G13" s="19">
        <f t="shared" ref="G13:G41" si="1">F13*1.27</f>
        <v>0</v>
      </c>
      <c r="H13" s="19">
        <v>0</v>
      </c>
      <c r="I13" s="19">
        <v>0</v>
      </c>
      <c r="J13" s="19">
        <v>0</v>
      </c>
      <c r="K13" s="9">
        <f t="shared" si="0"/>
        <v>0</v>
      </c>
      <c r="L13" s="20">
        <v>0.8</v>
      </c>
      <c r="M13" s="9">
        <f t="shared" ref="M13:M41" si="2">K13*L13</f>
        <v>0</v>
      </c>
      <c r="N13" s="9">
        <f t="shared" ref="N13:N41" si="3">K13-M13</f>
        <v>0</v>
      </c>
      <c r="P13" s="19">
        <v>0</v>
      </c>
      <c r="Q13" s="19">
        <v>0</v>
      </c>
      <c r="R13" s="10">
        <f t="shared" ref="R13:R41" si="4">P13+Q13</f>
        <v>0</v>
      </c>
    </row>
    <row r="14" spans="1:18" ht="27.6" x14ac:dyDescent="0.3">
      <c r="A14" s="7" t="s">
        <v>17</v>
      </c>
      <c r="B14" s="16"/>
      <c r="C14" s="5" t="s">
        <v>13</v>
      </c>
      <c r="D14" s="17">
        <v>0</v>
      </c>
      <c r="E14" s="18" t="s">
        <v>14</v>
      </c>
      <c r="F14" s="19">
        <v>0</v>
      </c>
      <c r="G14" s="19">
        <f t="shared" si="1"/>
        <v>0</v>
      </c>
      <c r="H14" s="19">
        <v>0</v>
      </c>
      <c r="I14" s="19">
        <v>0</v>
      </c>
      <c r="J14" s="19">
        <v>0</v>
      </c>
      <c r="K14" s="9">
        <f t="shared" si="0"/>
        <v>0</v>
      </c>
      <c r="L14" s="20">
        <v>0.8</v>
      </c>
      <c r="M14" s="9">
        <f t="shared" si="2"/>
        <v>0</v>
      </c>
      <c r="N14" s="9">
        <f t="shared" si="3"/>
        <v>0</v>
      </c>
      <c r="P14" s="19">
        <v>0</v>
      </c>
      <c r="Q14" s="19">
        <v>0</v>
      </c>
      <c r="R14" s="10">
        <f t="shared" si="4"/>
        <v>0</v>
      </c>
    </row>
    <row r="15" spans="1:18" ht="27.6" x14ac:dyDescent="0.3">
      <c r="A15" s="7" t="s">
        <v>18</v>
      </c>
      <c r="B15" s="16"/>
      <c r="C15" s="5" t="s">
        <v>13</v>
      </c>
      <c r="D15" s="17">
        <v>0</v>
      </c>
      <c r="E15" s="18" t="s">
        <v>14</v>
      </c>
      <c r="F15" s="19">
        <v>0</v>
      </c>
      <c r="G15" s="19">
        <f t="shared" si="1"/>
        <v>0</v>
      </c>
      <c r="H15" s="19">
        <v>0</v>
      </c>
      <c r="I15" s="19">
        <v>0</v>
      </c>
      <c r="J15" s="19">
        <v>0</v>
      </c>
      <c r="K15" s="9">
        <f t="shared" si="0"/>
        <v>0</v>
      </c>
      <c r="L15" s="20">
        <v>0.8</v>
      </c>
      <c r="M15" s="9">
        <f t="shared" si="2"/>
        <v>0</v>
      </c>
      <c r="N15" s="9">
        <f t="shared" si="3"/>
        <v>0</v>
      </c>
      <c r="P15" s="19">
        <v>0</v>
      </c>
      <c r="Q15" s="19">
        <v>0</v>
      </c>
      <c r="R15" s="10">
        <f t="shared" si="4"/>
        <v>0</v>
      </c>
    </row>
    <row r="16" spans="1:18" ht="27.6" x14ac:dyDescent="0.3">
      <c r="A16" s="7" t="s">
        <v>19</v>
      </c>
      <c r="B16" s="16"/>
      <c r="C16" s="5" t="s">
        <v>13</v>
      </c>
      <c r="D16" s="17">
        <v>0</v>
      </c>
      <c r="E16" s="18" t="s">
        <v>14</v>
      </c>
      <c r="F16" s="19">
        <v>0</v>
      </c>
      <c r="G16" s="19">
        <f t="shared" si="1"/>
        <v>0</v>
      </c>
      <c r="H16" s="19">
        <v>0</v>
      </c>
      <c r="I16" s="19">
        <v>0</v>
      </c>
      <c r="J16" s="19">
        <v>0</v>
      </c>
      <c r="K16" s="9">
        <f t="shared" si="0"/>
        <v>0</v>
      </c>
      <c r="L16" s="20">
        <v>0.8</v>
      </c>
      <c r="M16" s="9">
        <f t="shared" si="2"/>
        <v>0</v>
      </c>
      <c r="N16" s="9">
        <f t="shared" si="3"/>
        <v>0</v>
      </c>
      <c r="P16" s="19">
        <v>0</v>
      </c>
      <c r="Q16" s="19">
        <v>0</v>
      </c>
      <c r="R16" s="10">
        <f t="shared" si="4"/>
        <v>0</v>
      </c>
    </row>
    <row r="17" spans="1:18" ht="27.6" x14ac:dyDescent="0.3">
      <c r="A17" s="7" t="s">
        <v>20</v>
      </c>
      <c r="B17" s="16"/>
      <c r="C17" s="5" t="s">
        <v>13</v>
      </c>
      <c r="D17" s="17">
        <v>0</v>
      </c>
      <c r="E17" s="18" t="s">
        <v>14</v>
      </c>
      <c r="F17" s="19">
        <v>0</v>
      </c>
      <c r="G17" s="19">
        <f t="shared" si="1"/>
        <v>0</v>
      </c>
      <c r="H17" s="19">
        <v>0</v>
      </c>
      <c r="I17" s="19">
        <v>0</v>
      </c>
      <c r="J17" s="19">
        <v>0</v>
      </c>
      <c r="K17" s="9">
        <f t="shared" si="0"/>
        <v>0</v>
      </c>
      <c r="L17" s="20">
        <v>0.8</v>
      </c>
      <c r="M17" s="9">
        <f t="shared" si="2"/>
        <v>0</v>
      </c>
      <c r="N17" s="9">
        <f t="shared" si="3"/>
        <v>0</v>
      </c>
      <c r="P17" s="19">
        <v>0</v>
      </c>
      <c r="Q17" s="19">
        <v>0</v>
      </c>
      <c r="R17" s="10">
        <f t="shared" si="4"/>
        <v>0</v>
      </c>
    </row>
    <row r="18" spans="1:18" ht="27.6" x14ac:dyDescent="0.3">
      <c r="A18" s="7" t="s">
        <v>21</v>
      </c>
      <c r="B18" s="16"/>
      <c r="C18" s="5" t="s">
        <v>13</v>
      </c>
      <c r="D18" s="17">
        <v>0</v>
      </c>
      <c r="E18" s="18" t="s">
        <v>14</v>
      </c>
      <c r="F18" s="19">
        <v>0</v>
      </c>
      <c r="G18" s="19">
        <f t="shared" si="1"/>
        <v>0</v>
      </c>
      <c r="H18" s="19">
        <v>0</v>
      </c>
      <c r="I18" s="19">
        <v>0</v>
      </c>
      <c r="J18" s="19">
        <v>0</v>
      </c>
      <c r="K18" s="9">
        <f t="shared" si="0"/>
        <v>0</v>
      </c>
      <c r="L18" s="20">
        <v>0.8</v>
      </c>
      <c r="M18" s="9">
        <f t="shared" si="2"/>
        <v>0</v>
      </c>
      <c r="N18" s="9">
        <f t="shared" si="3"/>
        <v>0</v>
      </c>
      <c r="P18" s="19">
        <v>0</v>
      </c>
      <c r="Q18" s="19">
        <v>0</v>
      </c>
      <c r="R18" s="10">
        <f t="shared" si="4"/>
        <v>0</v>
      </c>
    </row>
    <row r="19" spans="1:18" ht="27.6" x14ac:dyDescent="0.3">
      <c r="A19" s="7" t="s">
        <v>22</v>
      </c>
      <c r="B19" s="16"/>
      <c r="C19" s="5" t="s">
        <v>13</v>
      </c>
      <c r="D19" s="17">
        <v>0</v>
      </c>
      <c r="E19" s="18" t="s">
        <v>14</v>
      </c>
      <c r="F19" s="19">
        <v>0</v>
      </c>
      <c r="G19" s="19">
        <f t="shared" si="1"/>
        <v>0</v>
      </c>
      <c r="H19" s="19">
        <v>0</v>
      </c>
      <c r="I19" s="19">
        <v>0</v>
      </c>
      <c r="J19" s="19">
        <v>0</v>
      </c>
      <c r="K19" s="9">
        <f t="shared" si="0"/>
        <v>0</v>
      </c>
      <c r="L19" s="20">
        <v>0.8</v>
      </c>
      <c r="M19" s="9">
        <f t="shared" si="2"/>
        <v>0</v>
      </c>
      <c r="N19" s="9">
        <f t="shared" si="3"/>
        <v>0</v>
      </c>
      <c r="P19" s="19">
        <v>0</v>
      </c>
      <c r="Q19" s="19">
        <v>0</v>
      </c>
      <c r="R19" s="10">
        <f t="shared" si="4"/>
        <v>0</v>
      </c>
    </row>
    <row r="20" spans="1:18" ht="27.6" x14ac:dyDescent="0.3">
      <c r="A20" s="7" t="s">
        <v>23</v>
      </c>
      <c r="B20" s="16"/>
      <c r="C20" s="5" t="s">
        <v>13</v>
      </c>
      <c r="D20" s="17">
        <v>0</v>
      </c>
      <c r="E20" s="18" t="s">
        <v>14</v>
      </c>
      <c r="F20" s="19">
        <v>0</v>
      </c>
      <c r="G20" s="19">
        <f t="shared" si="1"/>
        <v>0</v>
      </c>
      <c r="H20" s="19">
        <v>0</v>
      </c>
      <c r="I20" s="19">
        <v>0</v>
      </c>
      <c r="J20" s="19">
        <v>0</v>
      </c>
      <c r="K20" s="9">
        <f t="shared" si="0"/>
        <v>0</v>
      </c>
      <c r="L20" s="20">
        <v>0.8</v>
      </c>
      <c r="M20" s="9">
        <f t="shared" si="2"/>
        <v>0</v>
      </c>
      <c r="N20" s="9">
        <f t="shared" si="3"/>
        <v>0</v>
      </c>
      <c r="P20" s="19">
        <v>0</v>
      </c>
      <c r="Q20" s="19">
        <v>0</v>
      </c>
      <c r="R20" s="10">
        <f t="shared" si="4"/>
        <v>0</v>
      </c>
    </row>
    <row r="21" spans="1:18" ht="27.6" x14ac:dyDescent="0.3">
      <c r="A21" s="7" t="s">
        <v>24</v>
      </c>
      <c r="B21" s="16"/>
      <c r="C21" s="5" t="s">
        <v>13</v>
      </c>
      <c r="D21" s="17">
        <v>0</v>
      </c>
      <c r="E21" s="18" t="s">
        <v>14</v>
      </c>
      <c r="F21" s="19">
        <v>0</v>
      </c>
      <c r="G21" s="19">
        <f t="shared" si="1"/>
        <v>0</v>
      </c>
      <c r="H21" s="19">
        <v>0</v>
      </c>
      <c r="I21" s="19">
        <v>0</v>
      </c>
      <c r="J21" s="19">
        <v>0</v>
      </c>
      <c r="K21" s="9">
        <f t="shared" si="0"/>
        <v>0</v>
      </c>
      <c r="L21" s="20">
        <v>0.8</v>
      </c>
      <c r="M21" s="9">
        <f t="shared" si="2"/>
        <v>0</v>
      </c>
      <c r="N21" s="9">
        <f t="shared" si="3"/>
        <v>0</v>
      </c>
      <c r="P21" s="19">
        <v>0</v>
      </c>
      <c r="Q21" s="19">
        <v>0</v>
      </c>
      <c r="R21" s="10">
        <f t="shared" si="4"/>
        <v>0</v>
      </c>
    </row>
    <row r="22" spans="1:18" ht="27.6" x14ac:dyDescent="0.3">
      <c r="A22" s="7" t="s">
        <v>25</v>
      </c>
      <c r="B22" s="16"/>
      <c r="C22" s="5" t="s">
        <v>13</v>
      </c>
      <c r="D22" s="17">
        <v>0</v>
      </c>
      <c r="E22" s="18" t="s">
        <v>14</v>
      </c>
      <c r="F22" s="19">
        <v>0</v>
      </c>
      <c r="G22" s="19">
        <f t="shared" si="1"/>
        <v>0</v>
      </c>
      <c r="H22" s="19">
        <v>0</v>
      </c>
      <c r="I22" s="19">
        <v>0</v>
      </c>
      <c r="J22" s="19">
        <v>0</v>
      </c>
      <c r="K22" s="9">
        <f t="shared" si="0"/>
        <v>0</v>
      </c>
      <c r="L22" s="20">
        <v>0.8</v>
      </c>
      <c r="M22" s="9">
        <f t="shared" si="2"/>
        <v>0</v>
      </c>
      <c r="N22" s="9">
        <f t="shared" si="3"/>
        <v>0</v>
      </c>
      <c r="P22" s="19">
        <v>0</v>
      </c>
      <c r="Q22" s="19">
        <v>0</v>
      </c>
      <c r="R22" s="10">
        <f t="shared" si="4"/>
        <v>0</v>
      </c>
    </row>
    <row r="23" spans="1:18" ht="27.6" x14ac:dyDescent="0.3">
      <c r="A23" s="7" t="s">
        <v>26</v>
      </c>
      <c r="B23" s="16"/>
      <c r="C23" s="5" t="s">
        <v>13</v>
      </c>
      <c r="D23" s="17">
        <v>0</v>
      </c>
      <c r="E23" s="18" t="s">
        <v>14</v>
      </c>
      <c r="F23" s="19">
        <v>0</v>
      </c>
      <c r="G23" s="19">
        <f t="shared" si="1"/>
        <v>0</v>
      </c>
      <c r="H23" s="19">
        <v>0</v>
      </c>
      <c r="I23" s="19">
        <v>0</v>
      </c>
      <c r="J23" s="19">
        <v>0</v>
      </c>
      <c r="K23" s="9">
        <f t="shared" si="0"/>
        <v>0</v>
      </c>
      <c r="L23" s="20">
        <v>0.8</v>
      </c>
      <c r="M23" s="9">
        <f t="shared" si="2"/>
        <v>0</v>
      </c>
      <c r="N23" s="9">
        <f t="shared" si="3"/>
        <v>0</v>
      </c>
      <c r="P23" s="19">
        <v>0</v>
      </c>
      <c r="Q23" s="19">
        <v>0</v>
      </c>
      <c r="R23" s="10">
        <f t="shared" si="4"/>
        <v>0</v>
      </c>
    </row>
    <row r="24" spans="1:18" ht="27.6" x14ac:dyDescent="0.3">
      <c r="A24" s="7" t="s">
        <v>27</v>
      </c>
      <c r="B24" s="16"/>
      <c r="C24" s="5" t="s">
        <v>13</v>
      </c>
      <c r="D24" s="17">
        <v>0</v>
      </c>
      <c r="E24" s="18" t="s">
        <v>14</v>
      </c>
      <c r="F24" s="19">
        <v>0</v>
      </c>
      <c r="G24" s="19">
        <f t="shared" si="1"/>
        <v>0</v>
      </c>
      <c r="H24" s="19">
        <v>0</v>
      </c>
      <c r="I24" s="19">
        <v>0</v>
      </c>
      <c r="J24" s="19">
        <v>0</v>
      </c>
      <c r="K24" s="9">
        <f t="shared" si="0"/>
        <v>0</v>
      </c>
      <c r="L24" s="20">
        <v>0.8</v>
      </c>
      <c r="M24" s="9">
        <f t="shared" si="2"/>
        <v>0</v>
      </c>
      <c r="N24" s="9">
        <f t="shared" si="3"/>
        <v>0</v>
      </c>
      <c r="P24" s="19">
        <v>0</v>
      </c>
      <c r="Q24" s="19">
        <v>0</v>
      </c>
      <c r="R24" s="10">
        <f t="shared" si="4"/>
        <v>0</v>
      </c>
    </row>
    <row r="25" spans="1:18" ht="27.6" x14ac:dyDescent="0.3">
      <c r="A25" s="7" t="s">
        <v>28</v>
      </c>
      <c r="B25" s="16"/>
      <c r="C25" s="5" t="s">
        <v>13</v>
      </c>
      <c r="D25" s="17">
        <v>0</v>
      </c>
      <c r="E25" s="18" t="s">
        <v>14</v>
      </c>
      <c r="F25" s="19">
        <v>0</v>
      </c>
      <c r="G25" s="19">
        <f t="shared" si="1"/>
        <v>0</v>
      </c>
      <c r="H25" s="19">
        <v>0</v>
      </c>
      <c r="I25" s="19">
        <v>0</v>
      </c>
      <c r="J25" s="19">
        <v>0</v>
      </c>
      <c r="K25" s="9">
        <f t="shared" si="0"/>
        <v>0</v>
      </c>
      <c r="L25" s="20">
        <v>0.8</v>
      </c>
      <c r="M25" s="9">
        <f t="shared" si="2"/>
        <v>0</v>
      </c>
      <c r="N25" s="9">
        <f t="shared" si="3"/>
        <v>0</v>
      </c>
      <c r="P25" s="19">
        <v>0</v>
      </c>
      <c r="Q25" s="19">
        <v>0</v>
      </c>
      <c r="R25" s="10">
        <f t="shared" si="4"/>
        <v>0</v>
      </c>
    </row>
    <row r="26" spans="1:18" ht="27.6" x14ac:dyDescent="0.3">
      <c r="A26" s="7" t="s">
        <v>29</v>
      </c>
      <c r="B26" s="16"/>
      <c r="C26" s="5" t="s">
        <v>13</v>
      </c>
      <c r="D26" s="17">
        <v>0</v>
      </c>
      <c r="E26" s="18" t="s">
        <v>14</v>
      </c>
      <c r="F26" s="19">
        <v>0</v>
      </c>
      <c r="G26" s="19">
        <f t="shared" si="1"/>
        <v>0</v>
      </c>
      <c r="H26" s="19">
        <v>0</v>
      </c>
      <c r="I26" s="19">
        <v>0</v>
      </c>
      <c r="J26" s="19">
        <v>0</v>
      </c>
      <c r="K26" s="9">
        <f t="shared" si="0"/>
        <v>0</v>
      </c>
      <c r="L26" s="20">
        <v>0.8</v>
      </c>
      <c r="M26" s="9">
        <f t="shared" si="2"/>
        <v>0</v>
      </c>
      <c r="N26" s="9">
        <f t="shared" si="3"/>
        <v>0</v>
      </c>
      <c r="P26" s="19">
        <v>0</v>
      </c>
      <c r="Q26" s="19">
        <v>0</v>
      </c>
      <c r="R26" s="10">
        <f t="shared" si="4"/>
        <v>0</v>
      </c>
    </row>
    <row r="27" spans="1:18" ht="27.6" x14ac:dyDescent="0.3">
      <c r="A27" s="7" t="s">
        <v>30</v>
      </c>
      <c r="B27" s="16"/>
      <c r="C27" s="5" t="s">
        <v>13</v>
      </c>
      <c r="D27" s="17">
        <v>0</v>
      </c>
      <c r="E27" s="18" t="s">
        <v>14</v>
      </c>
      <c r="F27" s="19">
        <v>0</v>
      </c>
      <c r="G27" s="19">
        <f t="shared" si="1"/>
        <v>0</v>
      </c>
      <c r="H27" s="19">
        <v>0</v>
      </c>
      <c r="I27" s="19">
        <v>0</v>
      </c>
      <c r="J27" s="19">
        <v>0</v>
      </c>
      <c r="K27" s="9">
        <f t="shared" si="0"/>
        <v>0</v>
      </c>
      <c r="L27" s="20">
        <v>0.8</v>
      </c>
      <c r="M27" s="9">
        <f t="shared" si="2"/>
        <v>0</v>
      </c>
      <c r="N27" s="9">
        <f t="shared" si="3"/>
        <v>0</v>
      </c>
      <c r="P27" s="19">
        <v>0</v>
      </c>
      <c r="Q27" s="19">
        <v>0</v>
      </c>
      <c r="R27" s="10">
        <f t="shared" si="4"/>
        <v>0</v>
      </c>
    </row>
    <row r="28" spans="1:18" ht="27.6" x14ac:dyDescent="0.3">
      <c r="A28" s="7" t="s">
        <v>31</v>
      </c>
      <c r="B28" s="16"/>
      <c r="C28" s="5" t="s">
        <v>13</v>
      </c>
      <c r="D28" s="17">
        <v>0</v>
      </c>
      <c r="E28" s="18" t="s">
        <v>14</v>
      </c>
      <c r="F28" s="19">
        <v>0</v>
      </c>
      <c r="G28" s="19">
        <f t="shared" si="1"/>
        <v>0</v>
      </c>
      <c r="H28" s="19">
        <v>0</v>
      </c>
      <c r="I28" s="19">
        <v>0</v>
      </c>
      <c r="J28" s="19">
        <v>0</v>
      </c>
      <c r="K28" s="9">
        <f t="shared" si="0"/>
        <v>0</v>
      </c>
      <c r="L28" s="20">
        <v>0.8</v>
      </c>
      <c r="M28" s="9">
        <f t="shared" si="2"/>
        <v>0</v>
      </c>
      <c r="N28" s="9">
        <f t="shared" si="3"/>
        <v>0</v>
      </c>
      <c r="P28" s="19">
        <v>0</v>
      </c>
      <c r="Q28" s="19">
        <v>0</v>
      </c>
      <c r="R28" s="10">
        <f t="shared" si="4"/>
        <v>0</v>
      </c>
    </row>
    <row r="29" spans="1:18" ht="27.6" x14ac:dyDescent="0.3">
      <c r="A29" s="7" t="s">
        <v>32</v>
      </c>
      <c r="B29" s="16"/>
      <c r="C29" s="5" t="s">
        <v>13</v>
      </c>
      <c r="D29" s="17">
        <v>0</v>
      </c>
      <c r="E29" s="18" t="s">
        <v>14</v>
      </c>
      <c r="F29" s="19">
        <v>0</v>
      </c>
      <c r="G29" s="19">
        <f t="shared" si="1"/>
        <v>0</v>
      </c>
      <c r="H29" s="19">
        <v>0</v>
      </c>
      <c r="I29" s="19">
        <v>0</v>
      </c>
      <c r="J29" s="19">
        <v>0</v>
      </c>
      <c r="K29" s="9">
        <f t="shared" si="0"/>
        <v>0</v>
      </c>
      <c r="L29" s="20">
        <v>0.8</v>
      </c>
      <c r="M29" s="9">
        <f t="shared" si="2"/>
        <v>0</v>
      </c>
      <c r="N29" s="9">
        <f t="shared" si="3"/>
        <v>0</v>
      </c>
      <c r="P29" s="19">
        <v>0</v>
      </c>
      <c r="Q29" s="19">
        <v>0</v>
      </c>
      <c r="R29" s="10">
        <f t="shared" si="4"/>
        <v>0</v>
      </c>
    </row>
    <row r="30" spans="1:18" ht="27.6" x14ac:dyDescent="0.3">
      <c r="A30" s="7" t="s">
        <v>33</v>
      </c>
      <c r="B30" s="16"/>
      <c r="C30" s="5" t="s">
        <v>13</v>
      </c>
      <c r="D30" s="17">
        <v>0</v>
      </c>
      <c r="E30" s="18" t="s">
        <v>14</v>
      </c>
      <c r="F30" s="19">
        <v>0</v>
      </c>
      <c r="G30" s="19">
        <f t="shared" si="1"/>
        <v>0</v>
      </c>
      <c r="H30" s="19">
        <v>0</v>
      </c>
      <c r="I30" s="19">
        <v>0</v>
      </c>
      <c r="J30" s="19">
        <v>0</v>
      </c>
      <c r="K30" s="9">
        <f t="shared" si="0"/>
        <v>0</v>
      </c>
      <c r="L30" s="20">
        <v>0.8</v>
      </c>
      <c r="M30" s="9">
        <f t="shared" si="2"/>
        <v>0</v>
      </c>
      <c r="N30" s="9">
        <f t="shared" si="3"/>
        <v>0</v>
      </c>
      <c r="P30" s="19">
        <v>0</v>
      </c>
      <c r="Q30" s="19">
        <v>0</v>
      </c>
      <c r="R30" s="10">
        <f t="shared" si="4"/>
        <v>0</v>
      </c>
    </row>
    <row r="31" spans="1:18" ht="27.6" x14ac:dyDescent="0.3">
      <c r="A31" s="7" t="s">
        <v>34</v>
      </c>
      <c r="B31" s="16"/>
      <c r="C31" s="5" t="s">
        <v>13</v>
      </c>
      <c r="D31" s="17">
        <v>0</v>
      </c>
      <c r="E31" s="18" t="s">
        <v>14</v>
      </c>
      <c r="F31" s="19">
        <v>0</v>
      </c>
      <c r="G31" s="19">
        <f t="shared" si="1"/>
        <v>0</v>
      </c>
      <c r="H31" s="19">
        <v>0</v>
      </c>
      <c r="I31" s="19">
        <v>0</v>
      </c>
      <c r="J31" s="19">
        <v>0</v>
      </c>
      <c r="K31" s="9">
        <f t="shared" si="0"/>
        <v>0</v>
      </c>
      <c r="L31" s="20">
        <v>0.8</v>
      </c>
      <c r="M31" s="9">
        <f t="shared" si="2"/>
        <v>0</v>
      </c>
      <c r="N31" s="9">
        <f t="shared" si="3"/>
        <v>0</v>
      </c>
      <c r="P31" s="19">
        <v>0</v>
      </c>
      <c r="Q31" s="19">
        <v>0</v>
      </c>
      <c r="R31" s="10">
        <f t="shared" si="4"/>
        <v>0</v>
      </c>
    </row>
    <row r="32" spans="1:18" ht="27.6" x14ac:dyDescent="0.3">
      <c r="A32" s="7" t="s">
        <v>35</v>
      </c>
      <c r="B32" s="16"/>
      <c r="C32" s="5" t="s">
        <v>13</v>
      </c>
      <c r="D32" s="17">
        <v>0</v>
      </c>
      <c r="E32" s="18" t="s">
        <v>14</v>
      </c>
      <c r="F32" s="19">
        <v>0</v>
      </c>
      <c r="G32" s="19">
        <f t="shared" si="1"/>
        <v>0</v>
      </c>
      <c r="H32" s="19">
        <v>0</v>
      </c>
      <c r="I32" s="19">
        <v>0</v>
      </c>
      <c r="J32" s="19">
        <v>0</v>
      </c>
      <c r="K32" s="9">
        <f t="shared" si="0"/>
        <v>0</v>
      </c>
      <c r="L32" s="20">
        <v>0.8</v>
      </c>
      <c r="M32" s="9">
        <f t="shared" si="2"/>
        <v>0</v>
      </c>
      <c r="N32" s="9">
        <f t="shared" si="3"/>
        <v>0</v>
      </c>
      <c r="P32" s="19">
        <v>0</v>
      </c>
      <c r="Q32" s="19">
        <v>0</v>
      </c>
      <c r="R32" s="10">
        <f t="shared" si="4"/>
        <v>0</v>
      </c>
    </row>
    <row r="33" spans="1:18" ht="27.6" x14ac:dyDescent="0.3">
      <c r="A33" s="7" t="s">
        <v>36</v>
      </c>
      <c r="B33" s="16"/>
      <c r="C33" s="5" t="s">
        <v>13</v>
      </c>
      <c r="D33" s="17">
        <v>0</v>
      </c>
      <c r="E33" s="18" t="s">
        <v>14</v>
      </c>
      <c r="F33" s="19">
        <v>0</v>
      </c>
      <c r="G33" s="19">
        <f t="shared" si="1"/>
        <v>0</v>
      </c>
      <c r="H33" s="19">
        <v>0</v>
      </c>
      <c r="I33" s="19">
        <v>0</v>
      </c>
      <c r="J33" s="19">
        <v>0</v>
      </c>
      <c r="K33" s="9">
        <f t="shared" si="0"/>
        <v>0</v>
      </c>
      <c r="L33" s="20">
        <v>0.8</v>
      </c>
      <c r="M33" s="9">
        <f t="shared" si="2"/>
        <v>0</v>
      </c>
      <c r="N33" s="9">
        <f t="shared" si="3"/>
        <v>0</v>
      </c>
      <c r="P33" s="19">
        <v>0</v>
      </c>
      <c r="Q33" s="19">
        <v>0</v>
      </c>
      <c r="R33" s="10">
        <f t="shared" si="4"/>
        <v>0</v>
      </c>
    </row>
    <row r="34" spans="1:18" ht="27.6" x14ac:dyDescent="0.3">
      <c r="A34" s="7" t="s">
        <v>37</v>
      </c>
      <c r="B34" s="16"/>
      <c r="C34" s="5" t="s">
        <v>13</v>
      </c>
      <c r="D34" s="17">
        <v>0</v>
      </c>
      <c r="E34" s="18" t="s">
        <v>14</v>
      </c>
      <c r="F34" s="19">
        <v>0</v>
      </c>
      <c r="G34" s="19">
        <f t="shared" si="1"/>
        <v>0</v>
      </c>
      <c r="H34" s="19">
        <v>0</v>
      </c>
      <c r="I34" s="19">
        <v>0</v>
      </c>
      <c r="J34" s="19">
        <v>0</v>
      </c>
      <c r="K34" s="9">
        <f t="shared" si="0"/>
        <v>0</v>
      </c>
      <c r="L34" s="20">
        <v>0.8</v>
      </c>
      <c r="M34" s="9">
        <f t="shared" si="2"/>
        <v>0</v>
      </c>
      <c r="N34" s="9">
        <f t="shared" si="3"/>
        <v>0</v>
      </c>
      <c r="P34" s="19">
        <v>0</v>
      </c>
      <c r="Q34" s="19">
        <v>0</v>
      </c>
      <c r="R34" s="10">
        <f t="shared" si="4"/>
        <v>0</v>
      </c>
    </row>
    <row r="35" spans="1:18" ht="27.6" x14ac:dyDescent="0.3">
      <c r="A35" s="7" t="s">
        <v>38</v>
      </c>
      <c r="B35" s="16"/>
      <c r="C35" s="5" t="s">
        <v>13</v>
      </c>
      <c r="D35" s="17">
        <v>0</v>
      </c>
      <c r="E35" s="18" t="s">
        <v>14</v>
      </c>
      <c r="F35" s="19">
        <v>0</v>
      </c>
      <c r="G35" s="19">
        <f t="shared" si="1"/>
        <v>0</v>
      </c>
      <c r="H35" s="19">
        <v>0</v>
      </c>
      <c r="I35" s="19">
        <v>0</v>
      </c>
      <c r="J35" s="19">
        <v>0</v>
      </c>
      <c r="K35" s="9">
        <f t="shared" si="0"/>
        <v>0</v>
      </c>
      <c r="L35" s="20">
        <v>0.8</v>
      </c>
      <c r="M35" s="9">
        <f t="shared" si="2"/>
        <v>0</v>
      </c>
      <c r="N35" s="9">
        <f t="shared" si="3"/>
        <v>0</v>
      </c>
      <c r="P35" s="19">
        <v>0</v>
      </c>
      <c r="Q35" s="19">
        <v>0</v>
      </c>
      <c r="R35" s="10">
        <f t="shared" si="4"/>
        <v>0</v>
      </c>
    </row>
    <row r="36" spans="1:18" ht="27.6" x14ac:dyDescent="0.3">
      <c r="A36" s="7" t="s">
        <v>39</v>
      </c>
      <c r="B36" s="16"/>
      <c r="C36" s="5" t="s">
        <v>13</v>
      </c>
      <c r="D36" s="17">
        <v>0</v>
      </c>
      <c r="E36" s="18" t="s">
        <v>14</v>
      </c>
      <c r="F36" s="19">
        <v>0</v>
      </c>
      <c r="G36" s="19">
        <f t="shared" si="1"/>
        <v>0</v>
      </c>
      <c r="H36" s="19">
        <v>0</v>
      </c>
      <c r="I36" s="19">
        <v>0</v>
      </c>
      <c r="J36" s="19">
        <v>0</v>
      </c>
      <c r="K36" s="9">
        <f t="shared" si="0"/>
        <v>0</v>
      </c>
      <c r="L36" s="20">
        <v>0.8</v>
      </c>
      <c r="M36" s="9">
        <f t="shared" si="2"/>
        <v>0</v>
      </c>
      <c r="N36" s="9">
        <f t="shared" si="3"/>
        <v>0</v>
      </c>
      <c r="P36" s="19">
        <v>0</v>
      </c>
      <c r="Q36" s="19">
        <v>0</v>
      </c>
      <c r="R36" s="10">
        <f t="shared" si="4"/>
        <v>0</v>
      </c>
    </row>
    <row r="37" spans="1:18" ht="27.6" x14ac:dyDescent="0.3">
      <c r="A37" s="7" t="s">
        <v>40</v>
      </c>
      <c r="B37" s="16"/>
      <c r="C37" s="5" t="s">
        <v>13</v>
      </c>
      <c r="D37" s="17">
        <v>0</v>
      </c>
      <c r="E37" s="18" t="s">
        <v>14</v>
      </c>
      <c r="F37" s="19">
        <v>0</v>
      </c>
      <c r="G37" s="19">
        <f t="shared" si="1"/>
        <v>0</v>
      </c>
      <c r="H37" s="19">
        <v>0</v>
      </c>
      <c r="I37" s="19">
        <v>0</v>
      </c>
      <c r="J37" s="19">
        <v>0</v>
      </c>
      <c r="K37" s="9">
        <f t="shared" si="0"/>
        <v>0</v>
      </c>
      <c r="L37" s="20">
        <v>0.8</v>
      </c>
      <c r="M37" s="9">
        <f t="shared" si="2"/>
        <v>0</v>
      </c>
      <c r="N37" s="9">
        <f t="shared" si="3"/>
        <v>0</v>
      </c>
      <c r="P37" s="19">
        <v>0</v>
      </c>
      <c r="Q37" s="19">
        <v>0</v>
      </c>
      <c r="R37" s="10">
        <f t="shared" si="4"/>
        <v>0</v>
      </c>
    </row>
    <row r="38" spans="1:18" ht="27.6" x14ac:dyDescent="0.3">
      <c r="A38" s="7" t="s">
        <v>41</v>
      </c>
      <c r="B38" s="16"/>
      <c r="C38" s="5" t="s">
        <v>13</v>
      </c>
      <c r="D38" s="17">
        <v>0</v>
      </c>
      <c r="E38" s="18" t="s">
        <v>14</v>
      </c>
      <c r="F38" s="19">
        <v>0</v>
      </c>
      <c r="G38" s="19">
        <f t="shared" si="1"/>
        <v>0</v>
      </c>
      <c r="H38" s="19">
        <v>0</v>
      </c>
      <c r="I38" s="19">
        <v>0</v>
      </c>
      <c r="J38" s="19">
        <v>0</v>
      </c>
      <c r="K38" s="9">
        <f t="shared" si="0"/>
        <v>0</v>
      </c>
      <c r="L38" s="20">
        <v>0.8</v>
      </c>
      <c r="M38" s="9">
        <f t="shared" si="2"/>
        <v>0</v>
      </c>
      <c r="N38" s="9">
        <f t="shared" si="3"/>
        <v>0</v>
      </c>
      <c r="P38" s="19">
        <v>0</v>
      </c>
      <c r="Q38" s="19">
        <v>0</v>
      </c>
      <c r="R38" s="10">
        <f t="shared" si="4"/>
        <v>0</v>
      </c>
    </row>
    <row r="39" spans="1:18" ht="27.6" x14ac:dyDescent="0.3">
      <c r="A39" s="7" t="s">
        <v>42</v>
      </c>
      <c r="B39" s="16"/>
      <c r="C39" s="5" t="s">
        <v>13</v>
      </c>
      <c r="D39" s="17">
        <v>0</v>
      </c>
      <c r="E39" s="18" t="s">
        <v>14</v>
      </c>
      <c r="F39" s="19">
        <v>0</v>
      </c>
      <c r="G39" s="19">
        <f t="shared" si="1"/>
        <v>0</v>
      </c>
      <c r="H39" s="19">
        <v>0</v>
      </c>
      <c r="I39" s="19">
        <v>0</v>
      </c>
      <c r="J39" s="19">
        <v>0</v>
      </c>
      <c r="K39" s="9">
        <f t="shared" si="0"/>
        <v>0</v>
      </c>
      <c r="L39" s="20">
        <v>0.8</v>
      </c>
      <c r="M39" s="9">
        <f t="shared" si="2"/>
        <v>0</v>
      </c>
      <c r="N39" s="9">
        <f t="shared" si="3"/>
        <v>0</v>
      </c>
      <c r="P39" s="19">
        <v>0</v>
      </c>
      <c r="Q39" s="19">
        <v>0</v>
      </c>
      <c r="R39" s="10">
        <f t="shared" si="4"/>
        <v>0</v>
      </c>
    </row>
    <row r="40" spans="1:18" ht="27.6" x14ac:dyDescent="0.3">
      <c r="A40" s="7" t="s">
        <v>43</v>
      </c>
      <c r="B40" s="16"/>
      <c r="C40" s="5" t="s">
        <v>13</v>
      </c>
      <c r="D40" s="17">
        <v>0</v>
      </c>
      <c r="E40" s="18" t="s">
        <v>14</v>
      </c>
      <c r="F40" s="19">
        <v>0</v>
      </c>
      <c r="G40" s="19">
        <f t="shared" si="1"/>
        <v>0</v>
      </c>
      <c r="H40" s="19">
        <v>0</v>
      </c>
      <c r="I40" s="19">
        <v>0</v>
      </c>
      <c r="J40" s="19">
        <v>0</v>
      </c>
      <c r="K40" s="9">
        <f t="shared" si="0"/>
        <v>0</v>
      </c>
      <c r="L40" s="20">
        <v>0.8</v>
      </c>
      <c r="M40" s="9">
        <f t="shared" si="2"/>
        <v>0</v>
      </c>
      <c r="N40" s="9">
        <f t="shared" si="3"/>
        <v>0</v>
      </c>
      <c r="P40" s="19">
        <v>0</v>
      </c>
      <c r="Q40" s="19">
        <v>0</v>
      </c>
      <c r="R40" s="10">
        <f t="shared" si="4"/>
        <v>0</v>
      </c>
    </row>
    <row r="41" spans="1:18" ht="27.6" x14ac:dyDescent="0.3">
      <c r="A41" s="7" t="s">
        <v>44</v>
      </c>
      <c r="B41" s="16"/>
      <c r="C41" s="5" t="s">
        <v>13</v>
      </c>
      <c r="D41" s="17">
        <v>0</v>
      </c>
      <c r="E41" s="18" t="s">
        <v>14</v>
      </c>
      <c r="F41" s="19">
        <v>0</v>
      </c>
      <c r="G41" s="19">
        <f t="shared" si="1"/>
        <v>0</v>
      </c>
      <c r="H41" s="19">
        <v>0</v>
      </c>
      <c r="I41" s="19">
        <v>0</v>
      </c>
      <c r="J41" s="19">
        <v>0</v>
      </c>
      <c r="K41" s="9">
        <f t="shared" si="0"/>
        <v>0</v>
      </c>
      <c r="L41" s="20">
        <v>0.8</v>
      </c>
      <c r="M41" s="9">
        <f t="shared" si="2"/>
        <v>0</v>
      </c>
      <c r="N41" s="9">
        <f t="shared" si="3"/>
        <v>0</v>
      </c>
      <c r="P41" s="19">
        <v>0</v>
      </c>
      <c r="Q41" s="19">
        <v>0</v>
      </c>
      <c r="R41" s="10">
        <f t="shared" si="4"/>
        <v>0</v>
      </c>
    </row>
    <row r="42" spans="1:18" x14ac:dyDescent="0.3">
      <c r="A42" s="94" t="s">
        <v>52</v>
      </c>
      <c r="B42" s="94"/>
      <c r="C42" s="94"/>
      <c r="D42" s="94"/>
      <c r="E42" s="94"/>
      <c r="F42" s="36">
        <f>SUM(F12:F41)</f>
        <v>0</v>
      </c>
      <c r="G42" s="36">
        <f>SUM(G12:G41)</f>
        <v>0</v>
      </c>
      <c r="H42" s="36">
        <f>SUM(H12:H41)</f>
        <v>0</v>
      </c>
      <c r="I42" s="36">
        <f t="shared" ref="I42:R42" si="5">SUM(I12:I41)</f>
        <v>0</v>
      </c>
      <c r="J42" s="36">
        <f t="shared" si="5"/>
        <v>0</v>
      </c>
      <c r="K42" s="36">
        <f t="shared" si="5"/>
        <v>0</v>
      </c>
      <c r="L42" s="36"/>
      <c r="M42" s="36">
        <f t="shared" si="5"/>
        <v>0</v>
      </c>
      <c r="N42" s="36">
        <f t="shared" si="5"/>
        <v>0</v>
      </c>
      <c r="O42" s="36"/>
      <c r="P42" s="36">
        <f>SUM(P12:P41)</f>
        <v>0</v>
      </c>
      <c r="Q42" s="36">
        <f t="shared" si="5"/>
        <v>0</v>
      </c>
      <c r="R42" s="36">
        <f t="shared" si="5"/>
        <v>0</v>
      </c>
    </row>
    <row r="44" spans="1:18" ht="13.95" customHeight="1" x14ac:dyDescent="0.3">
      <c r="B44" s="63" t="s">
        <v>178</v>
      </c>
      <c r="C44" s="64"/>
      <c r="D44" s="64"/>
      <c r="E44" s="64"/>
      <c r="F44" s="64"/>
      <c r="G44" s="64"/>
      <c r="H44" s="64"/>
      <c r="I44" s="64"/>
      <c r="J44" s="64"/>
      <c r="K44" s="64"/>
      <c r="L44" s="65"/>
      <c r="M44" s="14">
        <f>SUM(K12:K41)*0.8</f>
        <v>0</v>
      </c>
    </row>
    <row r="45" spans="1:18" x14ac:dyDescent="0.3">
      <c r="B45" s="63" t="s">
        <v>179</v>
      </c>
      <c r="C45" s="64"/>
      <c r="D45" s="64"/>
      <c r="E45" s="64"/>
      <c r="F45" s="64"/>
      <c r="G45" s="64"/>
      <c r="H45" s="64"/>
      <c r="I45" s="64"/>
      <c r="J45" s="64"/>
      <c r="K45" s="64"/>
      <c r="L45" s="65"/>
      <c r="M45" s="14">
        <f>M42</f>
        <v>0</v>
      </c>
    </row>
    <row r="46" spans="1:18" x14ac:dyDescent="0.3">
      <c r="B46" s="63" t="s">
        <v>180</v>
      </c>
      <c r="C46" s="64"/>
      <c r="D46" s="64"/>
      <c r="E46" s="64"/>
      <c r="F46" s="64"/>
      <c r="G46" s="64"/>
      <c r="H46" s="64"/>
      <c r="I46" s="64"/>
      <c r="J46" s="64"/>
      <c r="K46" s="64"/>
      <c r="L46" s="65"/>
      <c r="M46" s="14">
        <f>K42</f>
        <v>0</v>
      </c>
    </row>
    <row r="47" spans="1:18" x14ac:dyDescent="0.3">
      <c r="B47" s="63" t="s">
        <v>181</v>
      </c>
      <c r="C47" s="64"/>
      <c r="D47" s="64"/>
      <c r="E47" s="64"/>
      <c r="F47" s="64"/>
      <c r="G47" s="64"/>
      <c r="H47" s="64"/>
      <c r="I47" s="64"/>
      <c r="J47" s="64"/>
      <c r="K47" s="64"/>
      <c r="L47" s="65"/>
      <c r="M47" s="47">
        <f>IFERROR(M45/M46,0)</f>
        <v>0</v>
      </c>
    </row>
    <row r="50" spans="2:17" ht="14.4" customHeight="1" x14ac:dyDescent="0.3">
      <c r="G50" s="91"/>
      <c r="H50" s="91"/>
      <c r="I50" s="91"/>
      <c r="J50" s="55"/>
      <c r="K50" s="55"/>
      <c r="L50" s="55"/>
      <c r="M50" s="55"/>
      <c r="N50" s="55"/>
      <c r="O50" s="8"/>
      <c r="P50" s="3"/>
      <c r="Q50" s="3"/>
    </row>
    <row r="51" spans="2:17" ht="13.95" customHeight="1" x14ac:dyDescent="0.3">
      <c r="B51" s="66" t="s">
        <v>58</v>
      </c>
      <c r="C51" s="66"/>
      <c r="D51" s="66"/>
      <c r="E51" s="66"/>
      <c r="G51" s="92"/>
      <c r="H51" s="92"/>
      <c r="I51" s="92"/>
      <c r="J51" s="55"/>
      <c r="K51" s="55"/>
      <c r="L51" s="55"/>
      <c r="M51" s="55"/>
      <c r="N51" s="55"/>
      <c r="O51" s="8"/>
      <c r="P51" s="3"/>
      <c r="Q51" s="3"/>
    </row>
    <row r="52" spans="2:17" x14ac:dyDescent="0.3">
      <c r="B52" s="15"/>
      <c r="C52" s="15"/>
      <c r="D52" s="15"/>
      <c r="E52" s="15"/>
      <c r="G52" s="93"/>
      <c r="H52" s="93"/>
      <c r="I52" s="93"/>
      <c r="J52" s="56"/>
      <c r="K52" s="56"/>
      <c r="L52" s="56"/>
      <c r="M52" s="56"/>
      <c r="N52" s="56"/>
      <c r="O52" s="8"/>
      <c r="P52" s="3"/>
      <c r="Q52" s="3"/>
    </row>
    <row r="53" spans="2:17" ht="14.4" customHeight="1" x14ac:dyDescent="0.3">
      <c r="B53" s="15"/>
      <c r="C53" s="15"/>
      <c r="D53" s="15"/>
      <c r="E53" s="15"/>
      <c r="G53" s="66" t="s">
        <v>61</v>
      </c>
      <c r="H53" s="66"/>
      <c r="I53" s="66"/>
      <c r="J53" s="57"/>
      <c r="K53" s="57"/>
      <c r="L53" s="57"/>
      <c r="M53" s="57"/>
      <c r="N53" s="57"/>
      <c r="O53" s="8"/>
      <c r="P53" s="3"/>
      <c r="Q53" s="3"/>
    </row>
    <row r="54" spans="2:17" x14ac:dyDescent="0.3">
      <c r="B54" s="15"/>
      <c r="C54" s="15"/>
      <c r="D54" s="15"/>
      <c r="E54" s="15"/>
    </row>
  </sheetData>
  <mergeCells count="30">
    <mergeCell ref="B47:L47"/>
    <mergeCell ref="G50:I51"/>
    <mergeCell ref="G52:I52"/>
    <mergeCell ref="G53:I53"/>
    <mergeCell ref="A42:E42"/>
    <mergeCell ref="A8:B8"/>
    <mergeCell ref="C8:H8"/>
    <mergeCell ref="B45:L45"/>
    <mergeCell ref="B46:L46"/>
    <mergeCell ref="A4:B4"/>
    <mergeCell ref="A5:B5"/>
    <mergeCell ref="C4:H4"/>
    <mergeCell ref="C5:H5"/>
    <mergeCell ref="L3:N4"/>
    <mergeCell ref="P9:R9"/>
    <mergeCell ref="R10:R11"/>
    <mergeCell ref="B44:L44"/>
    <mergeCell ref="B51:E51"/>
    <mergeCell ref="C2:H2"/>
    <mergeCell ref="C3:H3"/>
    <mergeCell ref="C6:H6"/>
    <mergeCell ref="C7:H7"/>
    <mergeCell ref="A2:B2"/>
    <mergeCell ref="A3:B3"/>
    <mergeCell ref="A6:B6"/>
    <mergeCell ref="A7:B7"/>
    <mergeCell ref="J5:K6"/>
    <mergeCell ref="L5:N6"/>
    <mergeCell ref="J2:N2"/>
    <mergeCell ref="J3:K4"/>
  </mergeCells>
  <conditionalFormatting sqref="F12:F41">
    <cfRule type="expression" dxfId="40" priority="26">
      <formula>C12="Személyi kiadások"</formula>
    </cfRule>
  </conditionalFormatting>
  <conditionalFormatting sqref="G12:G41">
    <cfRule type="expression" dxfId="39" priority="25">
      <formula>C12="Személyi kiadások"</formula>
    </cfRule>
  </conditionalFormatting>
  <conditionalFormatting sqref="H12:H41">
    <cfRule type="expression" dxfId="38" priority="4">
      <formula>C12="Tájékoztatási költségek"</formula>
    </cfRule>
    <cfRule type="expression" dxfId="37" priority="7">
      <formula>C12="Általános rezsi költségek"</formula>
    </cfRule>
    <cfRule type="expression" dxfId="36" priority="10">
      <formula>C12="Immateriális javak beszerzése"</formula>
    </cfRule>
    <cfRule type="expression" dxfId="35" priority="13">
      <formula>C12="Eszközbeszerzés"</formula>
    </cfRule>
    <cfRule type="expression" dxfId="34" priority="16">
      <formula>C12="Egyéb dologi kiadások"</formula>
    </cfRule>
    <cfRule type="expression" dxfId="33" priority="20">
      <formula>C12="Külső megbízások"</formula>
    </cfRule>
  </conditionalFormatting>
  <conditionalFormatting sqref="I12:I41">
    <cfRule type="expression" dxfId="32" priority="3">
      <formula>C12="Tájékoztatási költségek"</formula>
    </cfRule>
    <cfRule type="expression" dxfId="31" priority="6">
      <formula>C12="Általános rezsi költségek"</formula>
    </cfRule>
    <cfRule type="expression" dxfId="30" priority="9">
      <formula>C12="Immateriális javak beszerzése"</formula>
    </cfRule>
    <cfRule type="expression" dxfId="29" priority="12">
      <formula>C12="Eszközbeszerzés"</formula>
    </cfRule>
    <cfRule type="expression" dxfId="28" priority="15">
      <formula>C12="Egyéb dologi kiadások"</formula>
    </cfRule>
    <cfRule type="expression" dxfId="27" priority="18">
      <formula>C12="Külső megbízások"</formula>
    </cfRule>
  </conditionalFormatting>
  <conditionalFormatting sqref="J12:J41">
    <cfRule type="expression" dxfId="26" priority="2">
      <formula>C12="Tájékoztatási költségek"</formula>
    </cfRule>
    <cfRule type="expression" dxfId="25" priority="5">
      <formula>C12="Általános rezsi költségek"</formula>
    </cfRule>
    <cfRule type="expression" dxfId="24" priority="8">
      <formula>C12="Immateriális javak beszerzése"</formula>
    </cfRule>
    <cfRule type="expression" dxfId="23" priority="11">
      <formula>C12="Eszközbeszerzés"</formula>
    </cfRule>
    <cfRule type="expression" dxfId="22" priority="14">
      <formula>C12="Egyéb dologi kiadások"</formula>
    </cfRule>
    <cfRule type="expression" dxfId="21" priority="17">
      <formula>C12="Külső megbízások"</formula>
    </cfRule>
  </conditionalFormatting>
  <conditionalFormatting sqref="F42:R42">
    <cfRule type="expression" dxfId="20" priority="1">
      <formula>C42="Személyi kiadások"</formula>
    </cfRule>
  </conditionalFormatting>
  <dataValidations count="1">
    <dataValidation type="list" allowBlank="1" showInputMessage="1" showErrorMessage="1" sqref="C12:C41" xr:uid="{00000000-0002-0000-0000-000000000000}">
      <mc:AlternateContent xmlns:x12ac="http://schemas.microsoft.com/office/spreadsheetml/2011/1/ac" xmlns:mc="http://schemas.openxmlformats.org/markup-compatibility/2006">
        <mc:Choice Requires="x12ac">
          <x12ac:list>"Kérem, válasszon!", Személyi kiadások, Külső megbízások, Egyéb dologi kiadások, Eszközbeszerzés, Immateriális javak beszerzése, Általános rezsi költségek, Tájékoztatási költségek</x12ac:list>
        </mc:Choice>
        <mc:Fallback>
          <formula1>"Kérem, válasszon!, Személyi kiadások, Külső megbízások, Egyéb dologi kiadások, Eszközbeszerzés, Immateriális javak beszerzése, Általános rezsi költségek, Tájékoztatási költségek"</formula1>
        </mc:Fallback>
      </mc:AlternateContent>
    </dataValidation>
  </dataValidations>
  <pageMargins left="0.23622047244094491" right="0.23622047244094491" top="0.74803149606299213" bottom="0.74803149606299213" header="0.31496062992125984" footer="0.31496062992125984"/>
  <pageSetup paperSize="9" scale="54" fitToHeight="0" orientation="landscape" r:id="rId1"/>
  <headerFooter>
    <oddHeader>&amp;C&amp;"-,Félkövér"&amp;14KÖLTSÉGVETÉS
ÖKO_16</oddHeader>
    <oddFooter>&amp;L&amp;9Felhívjuk a pályázó figyelmét, hogy jelen Költségvetés az Intellitext inkubátor pályázati csomagjának része. A Költségvetés kizárólag a pályázati csomag többi dokumentumával együtt beküldve érvényes, önmagában a Költségvetés nem minősül pályázatnak.</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0"/>
  <sheetViews>
    <sheetView zoomScaleNormal="100" workbookViewId="0">
      <selection activeCell="B24" sqref="B24"/>
    </sheetView>
  </sheetViews>
  <sheetFormatPr defaultRowHeight="14.4" x14ac:dyDescent="0.3"/>
  <cols>
    <col min="1" max="1" width="43.5546875" customWidth="1"/>
    <col min="2" max="2" width="69.6640625" style="22" customWidth="1"/>
    <col min="3" max="3" width="23.33203125" customWidth="1"/>
  </cols>
  <sheetData>
    <row r="1" spans="1:3" ht="21" x14ac:dyDescent="0.4">
      <c r="A1" s="95" t="s">
        <v>62</v>
      </c>
      <c r="B1" s="95"/>
      <c r="C1" s="95"/>
    </row>
    <row r="2" spans="1:3" ht="18" x14ac:dyDescent="0.35">
      <c r="A2" s="96" t="s">
        <v>63</v>
      </c>
      <c r="B2" s="96"/>
      <c r="C2" s="96"/>
    </row>
    <row r="4" spans="1:3" x14ac:dyDescent="0.3">
      <c r="A4" s="97" t="s">
        <v>64</v>
      </c>
      <c r="B4" s="97"/>
      <c r="C4" s="97"/>
    </row>
    <row r="5" spans="1:3" s="46" customFormat="1" x14ac:dyDescent="0.3">
      <c r="A5" s="98" t="s">
        <v>161</v>
      </c>
      <c r="B5" s="98"/>
      <c r="C5" s="98"/>
    </row>
    <row r="7" spans="1:3" x14ac:dyDescent="0.3">
      <c r="A7" s="25"/>
      <c r="B7" s="45"/>
      <c r="C7" s="26" t="s">
        <v>65</v>
      </c>
    </row>
    <row r="8" spans="1:3" x14ac:dyDescent="0.3">
      <c r="A8" s="23" t="s">
        <v>155</v>
      </c>
      <c r="B8" s="24" t="s">
        <v>156</v>
      </c>
      <c r="C8" s="23" t="s">
        <v>66</v>
      </c>
    </row>
    <row r="9" spans="1:3" x14ac:dyDescent="0.3">
      <c r="A9" s="23" t="s">
        <v>45</v>
      </c>
      <c r="B9" s="24" t="s">
        <v>157</v>
      </c>
      <c r="C9" s="23" t="s">
        <v>66</v>
      </c>
    </row>
    <row r="10" spans="1:3" ht="28.8" x14ac:dyDescent="0.3">
      <c r="A10" s="23" t="s">
        <v>59</v>
      </c>
      <c r="B10" s="24" t="s">
        <v>158</v>
      </c>
      <c r="C10" s="23" t="s">
        <v>66</v>
      </c>
    </row>
    <row r="11" spans="1:3" ht="28.8" x14ac:dyDescent="0.3">
      <c r="A11" s="23" t="s">
        <v>60</v>
      </c>
      <c r="B11" s="24" t="s">
        <v>159</v>
      </c>
      <c r="C11" s="23" t="s">
        <v>66</v>
      </c>
    </row>
    <row r="12" spans="1:3" x14ac:dyDescent="0.3">
      <c r="A12" s="23" t="s">
        <v>46</v>
      </c>
      <c r="B12" s="24" t="s">
        <v>160</v>
      </c>
      <c r="C12" s="23" t="s">
        <v>66</v>
      </c>
    </row>
    <row r="13" spans="1:3" ht="72" x14ac:dyDescent="0.3">
      <c r="A13" s="23" t="s">
        <v>47</v>
      </c>
      <c r="B13" s="24" t="s">
        <v>182</v>
      </c>
      <c r="C13" s="23" t="s">
        <v>66</v>
      </c>
    </row>
    <row r="14" spans="1:3" ht="43.2" x14ac:dyDescent="0.3">
      <c r="A14" s="23" t="s">
        <v>48</v>
      </c>
      <c r="B14" s="24" t="s">
        <v>183</v>
      </c>
      <c r="C14" s="23" t="s">
        <v>66</v>
      </c>
    </row>
    <row r="15" spans="1:3" x14ac:dyDescent="0.3">
      <c r="A15" s="23"/>
      <c r="B15" s="24"/>
      <c r="C15" s="23"/>
    </row>
    <row r="16" spans="1:3" ht="187.2" x14ac:dyDescent="0.3">
      <c r="A16" s="23" t="s">
        <v>0</v>
      </c>
      <c r="B16" s="24" t="s">
        <v>162</v>
      </c>
      <c r="C16" s="23" t="s">
        <v>66</v>
      </c>
    </row>
    <row r="17" spans="1:3" ht="43.2" x14ac:dyDescent="0.3">
      <c r="A17" s="23" t="s">
        <v>1</v>
      </c>
      <c r="B17" s="24" t="s">
        <v>164</v>
      </c>
      <c r="C17" s="24" t="s">
        <v>67</v>
      </c>
    </row>
    <row r="18" spans="1:3" x14ac:dyDescent="0.3">
      <c r="A18" s="23" t="s">
        <v>2</v>
      </c>
      <c r="B18" s="24" t="s">
        <v>166</v>
      </c>
      <c r="C18" s="23" t="s">
        <v>66</v>
      </c>
    </row>
    <row r="19" spans="1:3" x14ac:dyDescent="0.3">
      <c r="A19" s="23" t="s">
        <v>3</v>
      </c>
      <c r="B19" s="24" t="s">
        <v>165</v>
      </c>
      <c r="C19" s="23" t="s">
        <v>66</v>
      </c>
    </row>
    <row r="20" spans="1:3" ht="72" x14ac:dyDescent="0.3">
      <c r="A20" s="23" t="s">
        <v>4</v>
      </c>
      <c r="B20" s="24" t="s">
        <v>163</v>
      </c>
      <c r="C20" s="23" t="s">
        <v>66</v>
      </c>
    </row>
    <row r="21" spans="1:3" ht="28.8" x14ac:dyDescent="0.3">
      <c r="A21" s="23" t="s">
        <v>5</v>
      </c>
      <c r="B21" s="24" t="s">
        <v>184</v>
      </c>
      <c r="C21" s="23" t="s">
        <v>66</v>
      </c>
    </row>
    <row r="22" spans="1:3" ht="43.2" x14ac:dyDescent="0.3">
      <c r="A22" s="23" t="s">
        <v>10</v>
      </c>
      <c r="B22" s="24" t="s">
        <v>185</v>
      </c>
      <c r="C22" s="23" t="s">
        <v>66</v>
      </c>
    </row>
    <row r="23" spans="1:3" ht="43.2" x14ac:dyDescent="0.3">
      <c r="A23" s="23" t="s">
        <v>11</v>
      </c>
      <c r="B23" s="24" t="s">
        <v>167</v>
      </c>
      <c r="C23" s="23" t="s">
        <v>66</v>
      </c>
    </row>
    <row r="24" spans="1:3" ht="57.6" x14ac:dyDescent="0.3">
      <c r="A24" s="23" t="s">
        <v>12</v>
      </c>
      <c r="B24" s="24" t="s">
        <v>186</v>
      </c>
      <c r="C24" s="23" t="s">
        <v>66</v>
      </c>
    </row>
    <row r="25" spans="1:3" x14ac:dyDescent="0.3">
      <c r="A25" s="23" t="s">
        <v>6</v>
      </c>
      <c r="B25" s="24" t="s">
        <v>168</v>
      </c>
      <c r="C25" s="23" t="s">
        <v>68</v>
      </c>
    </row>
    <row r="26" spans="1:3" ht="28.8" x14ac:dyDescent="0.3">
      <c r="A26" s="23" t="s">
        <v>7</v>
      </c>
      <c r="B26" s="24" t="s">
        <v>189</v>
      </c>
      <c r="C26" s="23" t="s">
        <v>66</v>
      </c>
    </row>
    <row r="27" spans="1:3" x14ac:dyDescent="0.3">
      <c r="A27" s="23" t="s">
        <v>8</v>
      </c>
      <c r="B27" s="24" t="s">
        <v>169</v>
      </c>
      <c r="C27" s="23" t="s">
        <v>68</v>
      </c>
    </row>
    <row r="28" spans="1:3" x14ac:dyDescent="0.3">
      <c r="A28" s="23" t="s">
        <v>9</v>
      </c>
      <c r="B28" s="24" t="s">
        <v>170</v>
      </c>
      <c r="C28" s="23" t="s">
        <v>68</v>
      </c>
    </row>
    <row r="29" spans="1:3" x14ac:dyDescent="0.3">
      <c r="A29" s="23"/>
      <c r="B29" s="24"/>
      <c r="C29" s="23"/>
    </row>
    <row r="30" spans="1:3" ht="43.2" x14ac:dyDescent="0.3">
      <c r="A30" s="23" t="s">
        <v>51</v>
      </c>
      <c r="B30" s="24" t="s">
        <v>171</v>
      </c>
      <c r="C30" s="23" t="s">
        <v>68</v>
      </c>
    </row>
    <row r="31" spans="1:3" s="46" customFormat="1" ht="28.8" x14ac:dyDescent="0.3">
      <c r="A31" s="58" t="s">
        <v>69</v>
      </c>
      <c r="B31" s="59" t="s">
        <v>187</v>
      </c>
      <c r="C31" s="58" t="s">
        <v>66</v>
      </c>
    </row>
    <row r="32" spans="1:3" x14ac:dyDescent="0.3">
      <c r="A32" s="23" t="s">
        <v>71</v>
      </c>
      <c r="B32" s="24" t="s">
        <v>172</v>
      </c>
      <c r="C32" s="23" t="s">
        <v>66</v>
      </c>
    </row>
    <row r="33" spans="1:3" ht="43.2" x14ac:dyDescent="0.3">
      <c r="A33" s="23" t="s">
        <v>70</v>
      </c>
      <c r="B33" s="24" t="s">
        <v>188</v>
      </c>
      <c r="C33" s="23" t="s">
        <v>66</v>
      </c>
    </row>
    <row r="34" spans="1:3" x14ac:dyDescent="0.3">
      <c r="A34" s="23" t="s">
        <v>72</v>
      </c>
      <c r="B34" s="24" t="s">
        <v>172</v>
      </c>
      <c r="C34" s="23" t="s">
        <v>66</v>
      </c>
    </row>
    <row r="35" spans="1:3" x14ac:dyDescent="0.3">
      <c r="A35" s="48" t="s">
        <v>6</v>
      </c>
      <c r="B35" s="49" t="s">
        <v>173</v>
      </c>
      <c r="C35" s="48" t="s">
        <v>68</v>
      </c>
    </row>
    <row r="37" spans="1:3" ht="28.8" x14ac:dyDescent="0.3">
      <c r="A37" s="51" t="s">
        <v>178</v>
      </c>
      <c r="B37" s="22" t="s">
        <v>174</v>
      </c>
      <c r="C37" s="50" t="s">
        <v>68</v>
      </c>
    </row>
    <row r="38" spans="1:3" x14ac:dyDescent="0.3">
      <c r="A38" s="51" t="s">
        <v>179</v>
      </c>
      <c r="B38" s="22" t="s">
        <v>175</v>
      </c>
      <c r="C38" s="50" t="s">
        <v>68</v>
      </c>
    </row>
    <row r="39" spans="1:3" x14ac:dyDescent="0.3">
      <c r="A39" s="51" t="s">
        <v>180</v>
      </c>
      <c r="B39" s="22" t="s">
        <v>176</v>
      </c>
      <c r="C39" s="50" t="s">
        <v>68</v>
      </c>
    </row>
    <row r="40" spans="1:3" x14ac:dyDescent="0.3">
      <c r="A40" s="52" t="s">
        <v>181</v>
      </c>
      <c r="B40" s="53" t="s">
        <v>177</v>
      </c>
      <c r="C40" s="54" t="s">
        <v>68</v>
      </c>
    </row>
  </sheetData>
  <mergeCells count="4">
    <mergeCell ref="A1:C1"/>
    <mergeCell ref="A2:C2"/>
    <mergeCell ref="A4:C4"/>
    <mergeCell ref="A5:C5"/>
  </mergeCells>
  <pageMargins left="0.7" right="0.7" top="0.75" bottom="0.75" header="0.3" footer="0.3"/>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1"/>
  <sheetViews>
    <sheetView zoomScaleNormal="100" workbookViewId="0">
      <selection activeCell="A63" sqref="A63"/>
    </sheetView>
  </sheetViews>
  <sheetFormatPr defaultRowHeight="14.4" x14ac:dyDescent="0.3"/>
  <cols>
    <col min="1" max="1" width="99.6640625" style="37" customWidth="1"/>
  </cols>
  <sheetData>
    <row r="1" spans="1:1" x14ac:dyDescent="0.3">
      <c r="A1" s="42" t="s">
        <v>110</v>
      </c>
    </row>
    <row r="2" spans="1:1" x14ac:dyDescent="0.3">
      <c r="A2" s="42" t="s">
        <v>111</v>
      </c>
    </row>
    <row r="4" spans="1:1" ht="28.8" x14ac:dyDescent="0.3">
      <c r="A4" s="37" t="s">
        <v>112</v>
      </c>
    </row>
    <row r="6" spans="1:1" x14ac:dyDescent="0.3">
      <c r="A6" s="43" t="s">
        <v>56</v>
      </c>
    </row>
    <row r="7" spans="1:1" x14ac:dyDescent="0.3">
      <c r="A7" s="38" t="s">
        <v>116</v>
      </c>
    </row>
    <row r="8" spans="1:1" x14ac:dyDescent="0.3">
      <c r="A8" s="38" t="s">
        <v>117</v>
      </c>
    </row>
    <row r="9" spans="1:1" x14ac:dyDescent="0.3">
      <c r="A9" s="38" t="s">
        <v>118</v>
      </c>
    </row>
    <row r="10" spans="1:1" ht="144" x14ac:dyDescent="0.3">
      <c r="A10" s="39" t="s">
        <v>113</v>
      </c>
    </row>
    <row r="12" spans="1:1" x14ac:dyDescent="0.3">
      <c r="A12" s="43" t="s">
        <v>57</v>
      </c>
    </row>
    <row r="13" spans="1:1" ht="86.4" x14ac:dyDescent="0.3">
      <c r="A13" s="37" t="s">
        <v>141</v>
      </c>
    </row>
    <row r="14" spans="1:1" ht="43.2" x14ac:dyDescent="0.3">
      <c r="A14" s="40" t="s">
        <v>114</v>
      </c>
    </row>
    <row r="15" spans="1:1" x14ac:dyDescent="0.3">
      <c r="A15" s="40"/>
    </row>
    <row r="16" spans="1:1" ht="28.8" x14ac:dyDescent="0.3">
      <c r="A16" s="37" t="s">
        <v>119</v>
      </c>
    </row>
    <row r="17" spans="1:1" x14ac:dyDescent="0.3">
      <c r="A17" s="37" t="s">
        <v>115</v>
      </c>
    </row>
    <row r="18" spans="1:1" x14ac:dyDescent="0.3">
      <c r="A18" s="37" t="s">
        <v>125</v>
      </c>
    </row>
    <row r="19" spans="1:1" ht="28.8" x14ac:dyDescent="0.3">
      <c r="A19" s="37" t="s">
        <v>126</v>
      </c>
    </row>
    <row r="20" spans="1:1" x14ac:dyDescent="0.3">
      <c r="A20" s="37" t="s">
        <v>127</v>
      </c>
    </row>
    <row r="21" spans="1:1" x14ac:dyDescent="0.3">
      <c r="A21" s="37" t="s">
        <v>128</v>
      </c>
    </row>
    <row r="23" spans="1:1" ht="28.8" x14ac:dyDescent="0.3">
      <c r="A23" s="37" t="s">
        <v>120</v>
      </c>
    </row>
    <row r="24" spans="1:1" x14ac:dyDescent="0.3">
      <c r="A24" s="38" t="s">
        <v>121</v>
      </c>
    </row>
    <row r="25" spans="1:1" x14ac:dyDescent="0.3">
      <c r="A25" s="38" t="s">
        <v>122</v>
      </c>
    </row>
    <row r="26" spans="1:1" x14ac:dyDescent="0.3">
      <c r="A26" s="38" t="s">
        <v>140</v>
      </c>
    </row>
    <row r="27" spans="1:1" ht="43.2" x14ac:dyDescent="0.3">
      <c r="A27" s="38" t="s">
        <v>123</v>
      </c>
    </row>
    <row r="28" spans="1:1" x14ac:dyDescent="0.3">
      <c r="A28" s="41" t="s">
        <v>124</v>
      </c>
    </row>
    <row r="30" spans="1:1" x14ac:dyDescent="0.3">
      <c r="A30" s="43" t="s">
        <v>73</v>
      </c>
    </row>
    <row r="31" spans="1:1" ht="28.8" x14ac:dyDescent="0.3">
      <c r="A31" s="37" t="s">
        <v>142</v>
      </c>
    </row>
    <row r="32" spans="1:1" x14ac:dyDescent="0.3">
      <c r="A32" s="37" t="s">
        <v>129</v>
      </c>
    </row>
    <row r="34" spans="1:1" ht="28.8" x14ac:dyDescent="0.3">
      <c r="A34" s="37" t="s">
        <v>143</v>
      </c>
    </row>
    <row r="35" spans="1:1" ht="28.8" x14ac:dyDescent="0.3">
      <c r="A35" s="37" t="s">
        <v>130</v>
      </c>
    </row>
    <row r="36" spans="1:1" x14ac:dyDescent="0.3">
      <c r="A36" s="37" t="s">
        <v>144</v>
      </c>
    </row>
    <row r="37" spans="1:1" x14ac:dyDescent="0.3">
      <c r="A37" s="37" t="s">
        <v>145</v>
      </c>
    </row>
    <row r="38" spans="1:1" x14ac:dyDescent="0.3">
      <c r="A38" s="39" t="s">
        <v>146</v>
      </c>
    </row>
    <row r="40" spans="1:1" x14ac:dyDescent="0.3">
      <c r="A40" s="43" t="s">
        <v>147</v>
      </c>
    </row>
    <row r="41" spans="1:1" ht="43.2" x14ac:dyDescent="0.3">
      <c r="A41" s="37" t="s">
        <v>131</v>
      </c>
    </row>
    <row r="42" spans="1:1" ht="28.8" x14ac:dyDescent="0.3">
      <c r="A42" s="37" t="s">
        <v>132</v>
      </c>
    </row>
    <row r="43" spans="1:1" x14ac:dyDescent="0.3">
      <c r="A43" s="37" t="s">
        <v>133</v>
      </c>
    </row>
    <row r="44" spans="1:1" ht="28.8" x14ac:dyDescent="0.3">
      <c r="A44" s="39" t="s">
        <v>190</v>
      </c>
    </row>
    <row r="46" spans="1:1" x14ac:dyDescent="0.3">
      <c r="A46" s="43" t="s">
        <v>148</v>
      </c>
    </row>
    <row r="47" spans="1:1" x14ac:dyDescent="0.3">
      <c r="A47" s="37" t="s">
        <v>134</v>
      </c>
    </row>
    <row r="48" spans="1:1" ht="28.8" x14ac:dyDescent="0.3">
      <c r="A48" s="39" t="s">
        <v>135</v>
      </c>
    </row>
    <row r="50" spans="1:1" x14ac:dyDescent="0.3">
      <c r="A50" s="43" t="s">
        <v>149</v>
      </c>
    </row>
    <row r="51" spans="1:1" x14ac:dyDescent="0.3">
      <c r="A51" s="37" t="s">
        <v>136</v>
      </c>
    </row>
    <row r="52" spans="1:1" ht="28.8" x14ac:dyDescent="0.3">
      <c r="A52" s="40" t="s">
        <v>191</v>
      </c>
    </row>
    <row r="54" spans="1:1" x14ac:dyDescent="0.3">
      <c r="A54" s="43" t="s">
        <v>103</v>
      </c>
    </row>
    <row r="55" spans="1:1" ht="57.6" x14ac:dyDescent="0.3">
      <c r="A55" s="37" t="s">
        <v>137</v>
      </c>
    </row>
    <row r="56" spans="1:1" x14ac:dyDescent="0.3">
      <c r="A56" s="37" t="s">
        <v>138</v>
      </c>
    </row>
    <row r="57" spans="1:1" ht="28.8" x14ac:dyDescent="0.3">
      <c r="A57" s="37" t="s">
        <v>150</v>
      </c>
    </row>
    <row r="58" spans="1:1" x14ac:dyDescent="0.3">
      <c r="A58" s="37" t="s">
        <v>151</v>
      </c>
    </row>
    <row r="59" spans="1:1" x14ac:dyDescent="0.3">
      <c r="A59" s="37" t="s">
        <v>152</v>
      </c>
    </row>
    <row r="60" spans="1:1" x14ac:dyDescent="0.3">
      <c r="A60" s="37" t="s">
        <v>153</v>
      </c>
    </row>
    <row r="61" spans="1:1" ht="28.8" x14ac:dyDescent="0.3">
      <c r="A61" s="44" t="s">
        <v>139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8"/>
  <sheetViews>
    <sheetView view="pageBreakPreview" zoomScale="70" zoomScaleNormal="90" zoomScaleSheetLayoutView="70" workbookViewId="0">
      <selection activeCell="K14" sqref="K14"/>
    </sheetView>
  </sheetViews>
  <sheetFormatPr defaultColWidth="24.5546875" defaultRowHeight="13.8" x14ac:dyDescent="0.3"/>
  <cols>
    <col min="1" max="1" width="2.6640625" style="6" bestFit="1" customWidth="1"/>
    <col min="2" max="2" width="39.44140625" style="1" customWidth="1"/>
    <col min="3" max="3" width="24.33203125" style="1" bestFit="1" customWidth="1"/>
    <col min="4" max="4" width="9.33203125" style="4" bestFit="1" customWidth="1"/>
    <col min="5" max="5" width="11.6640625" style="1" bestFit="1" customWidth="1"/>
    <col min="6" max="11" width="13.109375" style="2" customWidth="1"/>
    <col min="12" max="12" width="9.88671875" style="2" bestFit="1" customWidth="1"/>
    <col min="13" max="14" width="13.109375" style="2" customWidth="1"/>
    <col min="15" max="15" width="2" style="3" customWidth="1"/>
    <col min="16" max="17" width="11.44140625" style="8" customWidth="1"/>
    <col min="18" max="18" width="10.88671875" style="3" bestFit="1" customWidth="1"/>
    <col min="19" max="16384" width="24.5546875" style="3"/>
  </cols>
  <sheetData>
    <row r="1" spans="1:18" ht="14.4" thickBot="1" x14ac:dyDescent="0.35"/>
    <row r="2" spans="1:18" ht="40.200000000000003" customHeight="1" thickTop="1" thickBot="1" x14ac:dyDescent="0.35">
      <c r="A2" s="102" t="s">
        <v>154</v>
      </c>
      <c r="B2" s="103"/>
      <c r="C2" s="103"/>
      <c r="D2" s="103"/>
      <c r="E2" s="103"/>
      <c r="F2" s="103"/>
      <c r="G2" s="103"/>
      <c r="H2" s="103"/>
      <c r="I2" s="103"/>
      <c r="J2" s="103"/>
      <c r="K2" s="103"/>
      <c r="L2" s="103"/>
      <c r="M2" s="103"/>
      <c r="N2" s="103"/>
      <c r="O2" s="103"/>
      <c r="P2" s="103"/>
      <c r="Q2" s="103"/>
      <c r="R2" s="104"/>
    </row>
    <row r="3" spans="1:18" ht="15" thickTop="1" thickBot="1" x14ac:dyDescent="0.35"/>
    <row r="4" spans="1:18" ht="15" customHeight="1" thickTop="1" x14ac:dyDescent="0.3">
      <c r="A4" s="71" t="s">
        <v>155</v>
      </c>
      <c r="B4" s="72"/>
      <c r="C4" s="67" t="s">
        <v>75</v>
      </c>
      <c r="D4" s="67"/>
      <c r="E4" s="67"/>
      <c r="F4" s="67"/>
      <c r="G4" s="67"/>
      <c r="H4" s="68"/>
      <c r="J4" s="83" t="s">
        <v>53</v>
      </c>
      <c r="K4" s="84"/>
      <c r="L4" s="84"/>
      <c r="M4" s="84"/>
      <c r="N4" s="85"/>
    </row>
    <row r="5" spans="1:18" ht="14.4" customHeight="1" x14ac:dyDescent="0.3">
      <c r="A5" s="73" t="s">
        <v>45</v>
      </c>
      <c r="B5" s="74"/>
      <c r="C5" s="69" t="s">
        <v>76</v>
      </c>
      <c r="D5" s="69"/>
      <c r="E5" s="69"/>
      <c r="F5" s="69"/>
      <c r="G5" s="69"/>
      <c r="H5" s="70"/>
      <c r="J5" s="75" t="s">
        <v>54</v>
      </c>
      <c r="K5" s="76"/>
      <c r="L5" s="79"/>
      <c r="M5" s="79"/>
      <c r="N5" s="80"/>
    </row>
    <row r="6" spans="1:18" ht="14.4" customHeight="1" x14ac:dyDescent="0.3">
      <c r="A6" s="73" t="s">
        <v>59</v>
      </c>
      <c r="B6" s="74"/>
      <c r="C6" s="69" t="s">
        <v>77</v>
      </c>
      <c r="D6" s="69"/>
      <c r="E6" s="69"/>
      <c r="F6" s="69"/>
      <c r="G6" s="69"/>
      <c r="H6" s="70"/>
      <c r="J6" s="75"/>
      <c r="K6" s="76"/>
      <c r="L6" s="79"/>
      <c r="M6" s="79"/>
      <c r="N6" s="80"/>
    </row>
    <row r="7" spans="1:18" ht="14.4" customHeight="1" x14ac:dyDescent="0.3">
      <c r="A7" s="73" t="s">
        <v>60</v>
      </c>
      <c r="B7" s="74"/>
      <c r="C7" s="69" t="s">
        <v>78</v>
      </c>
      <c r="D7" s="69"/>
      <c r="E7" s="69"/>
      <c r="F7" s="69"/>
      <c r="G7" s="69"/>
      <c r="H7" s="70"/>
      <c r="J7" s="75" t="s">
        <v>55</v>
      </c>
      <c r="K7" s="76"/>
      <c r="L7" s="79"/>
      <c r="M7" s="79"/>
      <c r="N7" s="80"/>
    </row>
    <row r="8" spans="1:18" ht="15" customHeight="1" thickBot="1" x14ac:dyDescent="0.35">
      <c r="A8" s="73" t="s">
        <v>46</v>
      </c>
      <c r="B8" s="74"/>
      <c r="C8" s="69" t="s">
        <v>79</v>
      </c>
      <c r="D8" s="69"/>
      <c r="E8" s="69"/>
      <c r="F8" s="69"/>
      <c r="G8" s="69"/>
      <c r="H8" s="70"/>
      <c r="J8" s="77"/>
      <c r="K8" s="78"/>
      <c r="L8" s="81"/>
      <c r="M8" s="81"/>
      <c r="N8" s="82"/>
    </row>
    <row r="9" spans="1:18" ht="15" customHeight="1" thickTop="1" x14ac:dyDescent="0.3">
      <c r="A9" s="73" t="s">
        <v>47</v>
      </c>
      <c r="B9" s="74"/>
      <c r="C9" s="99">
        <v>43059</v>
      </c>
      <c r="D9" s="69"/>
      <c r="E9" s="69"/>
      <c r="F9" s="69"/>
      <c r="G9" s="69"/>
      <c r="H9" s="70"/>
    </row>
    <row r="10" spans="1:18" ht="15" customHeight="1" thickBot="1" x14ac:dyDescent="0.35">
      <c r="A10" s="86" t="s">
        <v>48</v>
      </c>
      <c r="B10" s="87"/>
      <c r="C10" s="100">
        <v>43392</v>
      </c>
      <c r="D10" s="89"/>
      <c r="E10" s="89"/>
      <c r="F10" s="89"/>
      <c r="G10" s="89"/>
      <c r="H10" s="90"/>
    </row>
    <row r="11" spans="1:18" ht="13.95" customHeight="1" thickTop="1" x14ac:dyDescent="0.3">
      <c r="B11" s="4"/>
      <c r="P11" s="61" t="s">
        <v>51</v>
      </c>
      <c r="Q11" s="61"/>
      <c r="R11" s="61"/>
    </row>
    <row r="12" spans="1:18" x14ac:dyDescent="0.3">
      <c r="P12" s="11" t="s">
        <v>49</v>
      </c>
      <c r="Q12" s="11" t="s">
        <v>50</v>
      </c>
      <c r="R12" s="62" t="s">
        <v>52</v>
      </c>
    </row>
    <row r="13" spans="1:18" ht="41.4" x14ac:dyDescent="0.3">
      <c r="A13" s="12"/>
      <c r="B13" s="13" t="s">
        <v>0</v>
      </c>
      <c r="C13" s="13" t="s">
        <v>1</v>
      </c>
      <c r="D13" s="11" t="s">
        <v>2</v>
      </c>
      <c r="E13" s="11" t="s">
        <v>3</v>
      </c>
      <c r="F13" s="11" t="s">
        <v>4</v>
      </c>
      <c r="G13" s="11" t="s">
        <v>5</v>
      </c>
      <c r="H13" s="11" t="s">
        <v>10</v>
      </c>
      <c r="I13" s="11" t="s">
        <v>11</v>
      </c>
      <c r="J13" s="11" t="s">
        <v>12</v>
      </c>
      <c r="K13" s="11" t="s">
        <v>6</v>
      </c>
      <c r="L13" s="11" t="s">
        <v>7</v>
      </c>
      <c r="M13" s="11" t="s">
        <v>8</v>
      </c>
      <c r="N13" s="11" t="s">
        <v>9</v>
      </c>
      <c r="P13" s="21">
        <v>43423</v>
      </c>
      <c r="Q13" s="21" t="s">
        <v>80</v>
      </c>
      <c r="R13" s="62"/>
    </row>
    <row r="14" spans="1:18" ht="27.6" x14ac:dyDescent="0.3">
      <c r="A14" s="7" t="s">
        <v>15</v>
      </c>
      <c r="B14" s="16" t="s">
        <v>105</v>
      </c>
      <c r="C14" s="5" t="s">
        <v>56</v>
      </c>
      <c r="D14" s="17">
        <v>12</v>
      </c>
      <c r="E14" s="18" t="s">
        <v>84</v>
      </c>
      <c r="F14" s="19">
        <v>0</v>
      </c>
      <c r="G14" s="19">
        <f>F14*1.27</f>
        <v>0</v>
      </c>
      <c r="H14" s="19">
        <v>500000</v>
      </c>
      <c r="I14" s="19">
        <v>117500</v>
      </c>
      <c r="J14" s="19">
        <v>0</v>
      </c>
      <c r="K14" s="9">
        <f t="shared" ref="K14:K43" si="0">IF(C14="Személyi kiadások",(D14*H14)+(D14*I14)+(D14*J14),D14*F14)</f>
        <v>7410000</v>
      </c>
      <c r="L14" s="20">
        <v>0.8</v>
      </c>
      <c r="M14" s="9">
        <f>K14*L14</f>
        <v>5928000</v>
      </c>
      <c r="N14" s="9">
        <f>K14-M14</f>
        <v>1482000</v>
      </c>
      <c r="P14" s="19">
        <v>7410000</v>
      </c>
      <c r="Q14" s="19">
        <v>0</v>
      </c>
      <c r="R14" s="10">
        <f>P14+Q14</f>
        <v>7410000</v>
      </c>
    </row>
    <row r="15" spans="1:18" ht="27.6" x14ac:dyDescent="0.3">
      <c r="A15" s="7" t="s">
        <v>16</v>
      </c>
      <c r="B15" s="16" t="s">
        <v>106</v>
      </c>
      <c r="C15" s="5" t="s">
        <v>56</v>
      </c>
      <c r="D15" s="17">
        <v>12</v>
      </c>
      <c r="E15" s="18" t="s">
        <v>84</v>
      </c>
      <c r="F15" s="19">
        <v>0</v>
      </c>
      <c r="G15" s="19">
        <f t="shared" ref="G15:G43" si="1">F15*1.27</f>
        <v>0</v>
      </c>
      <c r="H15" s="19">
        <v>500000</v>
      </c>
      <c r="I15" s="19">
        <v>117500</v>
      </c>
      <c r="J15" s="19">
        <v>0</v>
      </c>
      <c r="K15" s="9">
        <f t="shared" si="0"/>
        <v>7410000</v>
      </c>
      <c r="L15" s="20">
        <v>0.8</v>
      </c>
      <c r="M15" s="9">
        <f t="shared" ref="M15:M43" si="2">K15*L15</f>
        <v>5928000</v>
      </c>
      <c r="N15" s="9">
        <f t="shared" ref="N15:N43" si="3">K15-M15</f>
        <v>1482000</v>
      </c>
      <c r="P15" s="19">
        <v>7410000</v>
      </c>
      <c r="Q15" s="19">
        <v>0</v>
      </c>
      <c r="R15" s="10">
        <f t="shared" ref="R15:R43" si="4">P15+Q15</f>
        <v>7410000</v>
      </c>
    </row>
    <row r="16" spans="1:18" ht="27.6" x14ac:dyDescent="0.3">
      <c r="A16" s="7" t="s">
        <v>17</v>
      </c>
      <c r="B16" s="16" t="s">
        <v>107</v>
      </c>
      <c r="C16" s="5" t="s">
        <v>56</v>
      </c>
      <c r="D16" s="17">
        <v>12</v>
      </c>
      <c r="E16" s="18" t="s">
        <v>84</v>
      </c>
      <c r="F16" s="19">
        <v>0</v>
      </c>
      <c r="G16" s="19">
        <f t="shared" si="1"/>
        <v>0</v>
      </c>
      <c r="H16" s="19">
        <v>400000</v>
      </c>
      <c r="I16" s="19">
        <v>94000</v>
      </c>
      <c r="J16" s="19">
        <v>0</v>
      </c>
      <c r="K16" s="9">
        <f t="shared" si="0"/>
        <v>5928000</v>
      </c>
      <c r="L16" s="20">
        <v>0.8</v>
      </c>
      <c r="M16" s="9">
        <f t="shared" si="2"/>
        <v>4742400</v>
      </c>
      <c r="N16" s="9">
        <f t="shared" si="3"/>
        <v>1185600</v>
      </c>
      <c r="P16" s="19">
        <v>5928000</v>
      </c>
      <c r="Q16" s="19">
        <v>0</v>
      </c>
      <c r="R16" s="10">
        <f t="shared" si="4"/>
        <v>5928000</v>
      </c>
    </row>
    <row r="17" spans="1:18" ht="27.6" x14ac:dyDescent="0.3">
      <c r="A17" s="7" t="s">
        <v>18</v>
      </c>
      <c r="B17" s="16" t="s">
        <v>108</v>
      </c>
      <c r="C17" s="5" t="s">
        <v>56</v>
      </c>
      <c r="D17" s="17">
        <v>12</v>
      </c>
      <c r="E17" s="18" t="s">
        <v>84</v>
      </c>
      <c r="F17" s="19">
        <v>0</v>
      </c>
      <c r="G17" s="19">
        <f t="shared" si="1"/>
        <v>0</v>
      </c>
      <c r="H17" s="19">
        <v>400000</v>
      </c>
      <c r="I17" s="19">
        <v>94000</v>
      </c>
      <c r="J17" s="19">
        <v>0</v>
      </c>
      <c r="K17" s="9">
        <f t="shared" si="0"/>
        <v>5928000</v>
      </c>
      <c r="L17" s="20">
        <v>0.8</v>
      </c>
      <c r="M17" s="9">
        <f t="shared" si="2"/>
        <v>4742400</v>
      </c>
      <c r="N17" s="9">
        <f t="shared" si="3"/>
        <v>1185600</v>
      </c>
      <c r="P17" s="19">
        <v>5928000</v>
      </c>
      <c r="Q17" s="19">
        <v>0</v>
      </c>
      <c r="R17" s="10">
        <f t="shared" si="4"/>
        <v>5928000</v>
      </c>
    </row>
    <row r="18" spans="1:18" x14ac:dyDescent="0.3">
      <c r="A18" s="7" t="s">
        <v>19</v>
      </c>
      <c r="B18" s="16" t="s">
        <v>81</v>
      </c>
      <c r="C18" s="5" t="s">
        <v>56</v>
      </c>
      <c r="D18" s="17">
        <v>6</v>
      </c>
      <c r="E18" s="18" t="s">
        <v>84</v>
      </c>
      <c r="F18" s="19">
        <v>0</v>
      </c>
      <c r="G18" s="19">
        <f t="shared" si="1"/>
        <v>0</v>
      </c>
      <c r="H18" s="19">
        <v>400000</v>
      </c>
      <c r="I18" s="19">
        <v>94000</v>
      </c>
      <c r="J18" s="19">
        <v>0</v>
      </c>
      <c r="K18" s="9">
        <f t="shared" si="0"/>
        <v>2964000</v>
      </c>
      <c r="L18" s="20">
        <v>0.8</v>
      </c>
      <c r="M18" s="9">
        <f t="shared" si="2"/>
        <v>2371200</v>
      </c>
      <c r="N18" s="9">
        <f t="shared" si="3"/>
        <v>592800</v>
      </c>
      <c r="P18" s="19">
        <v>2964000</v>
      </c>
      <c r="Q18" s="19">
        <v>0</v>
      </c>
      <c r="R18" s="10">
        <f t="shared" si="4"/>
        <v>2964000</v>
      </c>
    </row>
    <row r="19" spans="1:18" ht="27.6" x14ac:dyDescent="0.3">
      <c r="A19" s="7" t="s">
        <v>20</v>
      </c>
      <c r="B19" s="16" t="s">
        <v>109</v>
      </c>
      <c r="C19" s="5" t="s">
        <v>56</v>
      </c>
      <c r="D19" s="17">
        <v>9</v>
      </c>
      <c r="E19" s="18" t="s">
        <v>84</v>
      </c>
      <c r="F19" s="19">
        <v>0</v>
      </c>
      <c r="G19" s="19">
        <f t="shared" si="1"/>
        <v>0</v>
      </c>
      <c r="H19" s="19">
        <v>400000</v>
      </c>
      <c r="I19" s="19">
        <v>94000</v>
      </c>
      <c r="J19" s="19">
        <v>0</v>
      </c>
      <c r="K19" s="9">
        <f t="shared" si="0"/>
        <v>4446000</v>
      </c>
      <c r="L19" s="20">
        <v>0.8</v>
      </c>
      <c r="M19" s="9">
        <f t="shared" si="2"/>
        <v>3556800</v>
      </c>
      <c r="N19" s="9">
        <f t="shared" si="3"/>
        <v>889200</v>
      </c>
      <c r="P19" s="19">
        <v>4446000</v>
      </c>
      <c r="Q19" s="19">
        <v>0</v>
      </c>
      <c r="R19" s="10">
        <f t="shared" si="4"/>
        <v>4446000</v>
      </c>
    </row>
    <row r="20" spans="1:18" x14ac:dyDescent="0.3">
      <c r="A20" s="7" t="s">
        <v>21</v>
      </c>
      <c r="B20" s="16" t="s">
        <v>82</v>
      </c>
      <c r="C20" s="5" t="s">
        <v>56</v>
      </c>
      <c r="D20" s="17">
        <v>12</v>
      </c>
      <c r="E20" s="18" t="s">
        <v>84</v>
      </c>
      <c r="F20" s="19">
        <v>0</v>
      </c>
      <c r="G20" s="19">
        <f t="shared" si="1"/>
        <v>0</v>
      </c>
      <c r="H20" s="19">
        <v>300000</v>
      </c>
      <c r="I20" s="19">
        <v>70500</v>
      </c>
      <c r="J20" s="19">
        <v>0</v>
      </c>
      <c r="K20" s="9">
        <f t="shared" si="0"/>
        <v>4446000</v>
      </c>
      <c r="L20" s="20">
        <v>0.8</v>
      </c>
      <c r="M20" s="9">
        <f t="shared" si="2"/>
        <v>3556800</v>
      </c>
      <c r="N20" s="9">
        <f t="shared" si="3"/>
        <v>889200</v>
      </c>
      <c r="P20" s="19">
        <v>4446000</v>
      </c>
      <c r="Q20" s="19">
        <v>0</v>
      </c>
      <c r="R20" s="10">
        <f t="shared" si="4"/>
        <v>4446000</v>
      </c>
    </row>
    <row r="21" spans="1:18" ht="27.6" x14ac:dyDescent="0.3">
      <c r="A21" s="7" t="s">
        <v>22</v>
      </c>
      <c r="B21" s="16" t="s">
        <v>83</v>
      </c>
      <c r="C21" s="5" t="s">
        <v>56</v>
      </c>
      <c r="D21" s="17">
        <v>12</v>
      </c>
      <c r="E21" s="18" t="s">
        <v>84</v>
      </c>
      <c r="F21" s="19">
        <v>0</v>
      </c>
      <c r="G21" s="19">
        <f t="shared" si="1"/>
        <v>0</v>
      </c>
      <c r="H21" s="19">
        <v>300000</v>
      </c>
      <c r="I21" s="19">
        <v>70500</v>
      </c>
      <c r="J21" s="19">
        <v>0</v>
      </c>
      <c r="K21" s="9">
        <f t="shared" si="0"/>
        <v>4446000</v>
      </c>
      <c r="L21" s="20">
        <v>0.8</v>
      </c>
      <c r="M21" s="9">
        <f t="shared" si="2"/>
        <v>3556800</v>
      </c>
      <c r="N21" s="9">
        <f t="shared" si="3"/>
        <v>889200</v>
      </c>
      <c r="P21" s="19">
        <v>4446000</v>
      </c>
      <c r="Q21" s="19">
        <v>0</v>
      </c>
      <c r="R21" s="10">
        <f t="shared" si="4"/>
        <v>4446000</v>
      </c>
    </row>
    <row r="22" spans="1:18" ht="27.6" x14ac:dyDescent="0.3">
      <c r="A22" s="7" t="s">
        <v>23</v>
      </c>
      <c r="B22" s="16" t="s">
        <v>88</v>
      </c>
      <c r="C22" s="5" t="s">
        <v>57</v>
      </c>
      <c r="D22" s="17">
        <v>1</v>
      </c>
      <c r="E22" s="18" t="s">
        <v>85</v>
      </c>
      <c r="F22" s="19">
        <v>500000</v>
      </c>
      <c r="G22" s="19">
        <f t="shared" si="1"/>
        <v>635000</v>
      </c>
      <c r="H22" s="19">
        <v>0</v>
      </c>
      <c r="I22" s="19">
        <v>0</v>
      </c>
      <c r="J22" s="19">
        <v>0</v>
      </c>
      <c r="K22" s="9">
        <f t="shared" si="0"/>
        <v>500000</v>
      </c>
      <c r="L22" s="20">
        <v>0.8</v>
      </c>
      <c r="M22" s="9">
        <f t="shared" si="2"/>
        <v>400000</v>
      </c>
      <c r="N22" s="9">
        <f t="shared" si="3"/>
        <v>100000</v>
      </c>
      <c r="P22" s="19">
        <v>500000</v>
      </c>
      <c r="Q22" s="19">
        <v>0</v>
      </c>
      <c r="R22" s="10">
        <f t="shared" si="4"/>
        <v>500000</v>
      </c>
    </row>
    <row r="23" spans="1:18" ht="27.6" x14ac:dyDescent="0.3">
      <c r="A23" s="7" t="s">
        <v>24</v>
      </c>
      <c r="B23" s="16" t="s">
        <v>89</v>
      </c>
      <c r="C23" s="5" t="s">
        <v>73</v>
      </c>
      <c r="D23" s="17">
        <v>2</v>
      </c>
      <c r="E23" s="18" t="s">
        <v>86</v>
      </c>
      <c r="F23" s="19">
        <v>25000</v>
      </c>
      <c r="G23" s="19">
        <f t="shared" si="1"/>
        <v>31750</v>
      </c>
      <c r="H23" s="19">
        <v>0</v>
      </c>
      <c r="I23" s="19">
        <v>0</v>
      </c>
      <c r="J23" s="19">
        <v>0</v>
      </c>
      <c r="K23" s="9">
        <f t="shared" si="0"/>
        <v>50000</v>
      </c>
      <c r="L23" s="20">
        <v>0.8</v>
      </c>
      <c r="M23" s="9">
        <f t="shared" si="2"/>
        <v>40000</v>
      </c>
      <c r="N23" s="9">
        <f t="shared" si="3"/>
        <v>10000</v>
      </c>
      <c r="P23" s="19">
        <v>50000</v>
      </c>
      <c r="Q23" s="19">
        <v>0</v>
      </c>
      <c r="R23" s="10">
        <f t="shared" si="4"/>
        <v>50000</v>
      </c>
    </row>
    <row r="24" spans="1:18" ht="27.6" x14ac:dyDescent="0.3">
      <c r="A24" s="7" t="s">
        <v>25</v>
      </c>
      <c r="B24" s="16" t="s">
        <v>87</v>
      </c>
      <c r="C24" s="5" t="s">
        <v>73</v>
      </c>
      <c r="D24" s="17">
        <v>6</v>
      </c>
      <c r="E24" s="18" t="s">
        <v>90</v>
      </c>
      <c r="F24" s="19">
        <v>20000</v>
      </c>
      <c r="G24" s="19">
        <f t="shared" si="1"/>
        <v>25400</v>
      </c>
      <c r="H24" s="19">
        <v>0</v>
      </c>
      <c r="I24" s="19">
        <v>0</v>
      </c>
      <c r="J24" s="19">
        <v>0</v>
      </c>
      <c r="K24" s="9">
        <f t="shared" si="0"/>
        <v>120000</v>
      </c>
      <c r="L24" s="20">
        <v>0.8</v>
      </c>
      <c r="M24" s="9">
        <f t="shared" si="2"/>
        <v>96000</v>
      </c>
      <c r="N24" s="9">
        <f t="shared" si="3"/>
        <v>24000</v>
      </c>
      <c r="P24" s="19">
        <v>120000</v>
      </c>
      <c r="Q24" s="19">
        <v>0</v>
      </c>
      <c r="R24" s="10">
        <f t="shared" si="4"/>
        <v>120000</v>
      </c>
    </row>
    <row r="25" spans="1:18" ht="27.6" x14ac:dyDescent="0.3">
      <c r="A25" s="7" t="s">
        <v>26</v>
      </c>
      <c r="B25" s="16" t="s">
        <v>91</v>
      </c>
      <c r="C25" s="5" t="s">
        <v>57</v>
      </c>
      <c r="D25" s="17">
        <v>1</v>
      </c>
      <c r="E25" s="18" t="s">
        <v>85</v>
      </c>
      <c r="F25" s="19">
        <v>1000000</v>
      </c>
      <c r="G25" s="19">
        <f t="shared" si="1"/>
        <v>1270000</v>
      </c>
      <c r="H25" s="19">
        <v>0</v>
      </c>
      <c r="I25" s="19">
        <v>0</v>
      </c>
      <c r="J25" s="19">
        <v>0</v>
      </c>
      <c r="K25" s="9">
        <f t="shared" si="0"/>
        <v>1000000</v>
      </c>
      <c r="L25" s="20">
        <v>0.8</v>
      </c>
      <c r="M25" s="9">
        <f t="shared" si="2"/>
        <v>800000</v>
      </c>
      <c r="N25" s="9">
        <f t="shared" si="3"/>
        <v>200000</v>
      </c>
      <c r="P25" s="19">
        <v>1000000</v>
      </c>
      <c r="Q25" s="19">
        <v>0</v>
      </c>
      <c r="R25" s="10">
        <f t="shared" si="4"/>
        <v>1000000</v>
      </c>
    </row>
    <row r="26" spans="1:18" ht="27.6" x14ac:dyDescent="0.3">
      <c r="A26" s="7" t="s">
        <v>27</v>
      </c>
      <c r="B26" s="16" t="s">
        <v>92</v>
      </c>
      <c r="C26" s="5" t="s">
        <v>73</v>
      </c>
      <c r="D26" s="17">
        <v>2</v>
      </c>
      <c r="E26" s="18" t="s">
        <v>86</v>
      </c>
      <c r="F26" s="19">
        <v>50000</v>
      </c>
      <c r="G26" s="19">
        <f t="shared" si="1"/>
        <v>63500</v>
      </c>
      <c r="H26" s="19">
        <v>0</v>
      </c>
      <c r="I26" s="19">
        <v>0</v>
      </c>
      <c r="J26" s="19">
        <v>0</v>
      </c>
      <c r="K26" s="9">
        <f t="shared" si="0"/>
        <v>100000</v>
      </c>
      <c r="L26" s="20">
        <v>0.8</v>
      </c>
      <c r="M26" s="9">
        <f t="shared" si="2"/>
        <v>80000</v>
      </c>
      <c r="N26" s="9">
        <f t="shared" si="3"/>
        <v>20000</v>
      </c>
      <c r="P26" s="19">
        <v>100000</v>
      </c>
      <c r="Q26" s="19">
        <v>0</v>
      </c>
      <c r="R26" s="10">
        <f t="shared" si="4"/>
        <v>100000</v>
      </c>
    </row>
    <row r="27" spans="1:18" ht="27.6" x14ac:dyDescent="0.3">
      <c r="A27" s="7" t="s">
        <v>28</v>
      </c>
      <c r="B27" s="16" t="s">
        <v>93</v>
      </c>
      <c r="C27" s="5" t="s">
        <v>73</v>
      </c>
      <c r="D27" s="17">
        <v>12</v>
      </c>
      <c r="E27" s="18" t="s">
        <v>90</v>
      </c>
      <c r="F27" s="19">
        <v>25000</v>
      </c>
      <c r="G27" s="19">
        <f t="shared" si="1"/>
        <v>31750</v>
      </c>
      <c r="H27" s="19">
        <v>0</v>
      </c>
      <c r="I27" s="19">
        <v>0</v>
      </c>
      <c r="J27" s="19">
        <v>0</v>
      </c>
      <c r="K27" s="9">
        <f t="shared" si="0"/>
        <v>300000</v>
      </c>
      <c r="L27" s="20">
        <v>0.8</v>
      </c>
      <c r="M27" s="9">
        <f t="shared" si="2"/>
        <v>240000</v>
      </c>
      <c r="N27" s="9">
        <f t="shared" si="3"/>
        <v>60000</v>
      </c>
      <c r="P27" s="19">
        <v>300000</v>
      </c>
      <c r="Q27" s="19">
        <v>0</v>
      </c>
      <c r="R27" s="10">
        <f t="shared" si="4"/>
        <v>300000</v>
      </c>
    </row>
    <row r="28" spans="1:18" x14ac:dyDescent="0.3">
      <c r="A28" s="7" t="s">
        <v>29</v>
      </c>
      <c r="B28" s="16" t="s">
        <v>94</v>
      </c>
      <c r="C28" s="5" t="s">
        <v>95</v>
      </c>
      <c r="D28" s="17">
        <v>1</v>
      </c>
      <c r="E28" s="18" t="s">
        <v>96</v>
      </c>
      <c r="F28" s="19">
        <v>1876000</v>
      </c>
      <c r="G28" s="19">
        <f t="shared" si="1"/>
        <v>2382520</v>
      </c>
      <c r="H28" s="19">
        <v>0</v>
      </c>
      <c r="I28" s="19">
        <v>0</v>
      </c>
      <c r="J28" s="19">
        <v>0</v>
      </c>
      <c r="K28" s="9">
        <f t="shared" si="0"/>
        <v>1876000</v>
      </c>
      <c r="L28" s="20">
        <v>0.8</v>
      </c>
      <c r="M28" s="9">
        <f t="shared" si="2"/>
        <v>1500800</v>
      </c>
      <c r="N28" s="9">
        <f t="shared" si="3"/>
        <v>375200</v>
      </c>
      <c r="P28" s="19">
        <v>1876000</v>
      </c>
      <c r="Q28" s="19">
        <v>0</v>
      </c>
      <c r="R28" s="10">
        <f t="shared" si="4"/>
        <v>1876000</v>
      </c>
    </row>
    <row r="29" spans="1:18" x14ac:dyDescent="0.3">
      <c r="A29" s="7" t="s">
        <v>30</v>
      </c>
      <c r="B29" s="16" t="s">
        <v>97</v>
      </c>
      <c r="C29" s="5" t="s">
        <v>95</v>
      </c>
      <c r="D29" s="17">
        <v>1</v>
      </c>
      <c r="E29" s="18" t="s">
        <v>96</v>
      </c>
      <c r="F29" s="19">
        <v>745000</v>
      </c>
      <c r="G29" s="19">
        <f t="shared" si="1"/>
        <v>946150</v>
      </c>
      <c r="H29" s="19">
        <v>0</v>
      </c>
      <c r="I29" s="19">
        <v>0</v>
      </c>
      <c r="J29" s="19">
        <v>0</v>
      </c>
      <c r="K29" s="9">
        <f t="shared" si="0"/>
        <v>745000</v>
      </c>
      <c r="L29" s="20">
        <v>0.8</v>
      </c>
      <c r="M29" s="9">
        <f t="shared" si="2"/>
        <v>596000</v>
      </c>
      <c r="N29" s="9">
        <f t="shared" si="3"/>
        <v>149000</v>
      </c>
      <c r="P29" s="19">
        <v>745000</v>
      </c>
      <c r="Q29" s="19">
        <v>0</v>
      </c>
      <c r="R29" s="10">
        <f t="shared" si="4"/>
        <v>745000</v>
      </c>
    </row>
    <row r="30" spans="1:18" x14ac:dyDescent="0.3">
      <c r="A30" s="7" t="s">
        <v>31</v>
      </c>
      <c r="B30" s="16" t="s">
        <v>99</v>
      </c>
      <c r="C30" s="5" t="s">
        <v>74</v>
      </c>
      <c r="D30" s="17">
        <v>1</v>
      </c>
      <c r="E30" s="18" t="s">
        <v>100</v>
      </c>
      <c r="F30" s="19">
        <v>1000000</v>
      </c>
      <c r="G30" s="19">
        <f t="shared" si="1"/>
        <v>1270000</v>
      </c>
      <c r="H30" s="19">
        <v>0</v>
      </c>
      <c r="I30" s="19">
        <v>0</v>
      </c>
      <c r="J30" s="19">
        <v>0</v>
      </c>
      <c r="K30" s="9">
        <f t="shared" si="0"/>
        <v>1000000</v>
      </c>
      <c r="L30" s="20">
        <v>0.8</v>
      </c>
      <c r="M30" s="9">
        <f t="shared" si="2"/>
        <v>800000</v>
      </c>
      <c r="N30" s="9">
        <f t="shared" si="3"/>
        <v>200000</v>
      </c>
      <c r="P30" s="19">
        <v>1000000</v>
      </c>
      <c r="Q30" s="19">
        <v>0</v>
      </c>
      <c r="R30" s="10">
        <f t="shared" si="4"/>
        <v>1000000</v>
      </c>
    </row>
    <row r="31" spans="1:18" x14ac:dyDescent="0.3">
      <c r="A31" s="7" t="s">
        <v>32</v>
      </c>
      <c r="B31" s="16" t="s">
        <v>101</v>
      </c>
      <c r="C31" s="5" t="s">
        <v>98</v>
      </c>
      <c r="D31" s="17">
        <v>12</v>
      </c>
      <c r="E31" s="18" t="s">
        <v>102</v>
      </c>
      <c r="F31" s="19">
        <v>32000</v>
      </c>
      <c r="G31" s="19">
        <f t="shared" si="1"/>
        <v>40640</v>
      </c>
      <c r="H31" s="19">
        <v>0</v>
      </c>
      <c r="I31" s="19">
        <v>0</v>
      </c>
      <c r="J31" s="19">
        <v>0</v>
      </c>
      <c r="K31" s="9">
        <f t="shared" si="0"/>
        <v>384000</v>
      </c>
      <c r="L31" s="20">
        <v>0.8</v>
      </c>
      <c r="M31" s="9">
        <f t="shared" si="2"/>
        <v>307200</v>
      </c>
      <c r="N31" s="9">
        <f t="shared" si="3"/>
        <v>76800</v>
      </c>
      <c r="P31" s="19">
        <v>384000</v>
      </c>
      <c r="Q31" s="19">
        <v>0</v>
      </c>
      <c r="R31" s="10">
        <f t="shared" si="4"/>
        <v>384000</v>
      </c>
    </row>
    <row r="32" spans="1:18" x14ac:dyDescent="0.3">
      <c r="A32" s="7" t="s">
        <v>33</v>
      </c>
      <c r="B32" s="16" t="s">
        <v>104</v>
      </c>
      <c r="C32" s="5" t="s">
        <v>103</v>
      </c>
      <c r="D32" s="17">
        <v>1</v>
      </c>
      <c r="E32" s="18" t="s">
        <v>96</v>
      </c>
      <c r="F32" s="19">
        <v>196000</v>
      </c>
      <c r="G32" s="19">
        <f t="shared" si="1"/>
        <v>248920</v>
      </c>
      <c r="H32" s="19">
        <v>0</v>
      </c>
      <c r="I32" s="19">
        <v>0</v>
      </c>
      <c r="J32" s="19">
        <v>0</v>
      </c>
      <c r="K32" s="9">
        <f t="shared" si="0"/>
        <v>196000</v>
      </c>
      <c r="L32" s="20">
        <v>0.8</v>
      </c>
      <c r="M32" s="9">
        <f t="shared" si="2"/>
        <v>156800</v>
      </c>
      <c r="N32" s="9">
        <f t="shared" si="3"/>
        <v>39200</v>
      </c>
      <c r="P32" s="19">
        <v>196000</v>
      </c>
      <c r="Q32" s="19">
        <v>0</v>
      </c>
      <c r="R32" s="10">
        <f t="shared" si="4"/>
        <v>196000</v>
      </c>
    </row>
    <row r="33" spans="1:18" ht="27.6" x14ac:dyDescent="0.3">
      <c r="A33" s="7" t="s">
        <v>34</v>
      </c>
      <c r="B33" s="16"/>
      <c r="C33" s="5" t="s">
        <v>13</v>
      </c>
      <c r="D33" s="17">
        <v>0</v>
      </c>
      <c r="E33" s="18" t="s">
        <v>14</v>
      </c>
      <c r="F33" s="19">
        <v>0</v>
      </c>
      <c r="G33" s="19">
        <f t="shared" si="1"/>
        <v>0</v>
      </c>
      <c r="H33" s="19">
        <v>0</v>
      </c>
      <c r="I33" s="19">
        <v>0</v>
      </c>
      <c r="J33" s="19">
        <v>0</v>
      </c>
      <c r="K33" s="9">
        <f t="shared" si="0"/>
        <v>0</v>
      </c>
      <c r="L33" s="20">
        <v>0.8</v>
      </c>
      <c r="M33" s="9">
        <f t="shared" si="2"/>
        <v>0</v>
      </c>
      <c r="N33" s="9">
        <f t="shared" si="3"/>
        <v>0</v>
      </c>
      <c r="P33" s="19">
        <v>0</v>
      </c>
      <c r="Q33" s="19">
        <v>0</v>
      </c>
      <c r="R33" s="10">
        <f t="shared" si="4"/>
        <v>0</v>
      </c>
    </row>
    <row r="34" spans="1:18" ht="27.6" x14ac:dyDescent="0.3">
      <c r="A34" s="7" t="s">
        <v>35</v>
      </c>
      <c r="B34" s="16"/>
      <c r="C34" s="5" t="s">
        <v>13</v>
      </c>
      <c r="D34" s="17">
        <v>0</v>
      </c>
      <c r="E34" s="18" t="s">
        <v>14</v>
      </c>
      <c r="F34" s="19">
        <v>0</v>
      </c>
      <c r="G34" s="19">
        <f t="shared" si="1"/>
        <v>0</v>
      </c>
      <c r="H34" s="19">
        <v>0</v>
      </c>
      <c r="I34" s="19">
        <v>0</v>
      </c>
      <c r="J34" s="19">
        <v>0</v>
      </c>
      <c r="K34" s="9">
        <f t="shared" si="0"/>
        <v>0</v>
      </c>
      <c r="L34" s="20">
        <v>0.8</v>
      </c>
      <c r="M34" s="9">
        <f t="shared" si="2"/>
        <v>0</v>
      </c>
      <c r="N34" s="9">
        <f t="shared" si="3"/>
        <v>0</v>
      </c>
      <c r="P34" s="19">
        <v>0</v>
      </c>
      <c r="Q34" s="19">
        <v>0</v>
      </c>
      <c r="R34" s="10">
        <f t="shared" si="4"/>
        <v>0</v>
      </c>
    </row>
    <row r="35" spans="1:18" ht="27.6" x14ac:dyDescent="0.3">
      <c r="A35" s="7" t="s">
        <v>36</v>
      </c>
      <c r="B35" s="16"/>
      <c r="C35" s="5" t="s">
        <v>13</v>
      </c>
      <c r="D35" s="17">
        <v>0</v>
      </c>
      <c r="E35" s="18" t="s">
        <v>14</v>
      </c>
      <c r="F35" s="19">
        <v>0</v>
      </c>
      <c r="G35" s="19">
        <f t="shared" si="1"/>
        <v>0</v>
      </c>
      <c r="H35" s="19">
        <v>0</v>
      </c>
      <c r="I35" s="19">
        <v>0</v>
      </c>
      <c r="J35" s="19">
        <v>0</v>
      </c>
      <c r="K35" s="9">
        <f t="shared" si="0"/>
        <v>0</v>
      </c>
      <c r="L35" s="20">
        <v>0.8</v>
      </c>
      <c r="M35" s="9">
        <f t="shared" si="2"/>
        <v>0</v>
      </c>
      <c r="N35" s="9">
        <f t="shared" si="3"/>
        <v>0</v>
      </c>
      <c r="P35" s="19">
        <v>0</v>
      </c>
      <c r="Q35" s="19">
        <v>0</v>
      </c>
      <c r="R35" s="10">
        <f t="shared" si="4"/>
        <v>0</v>
      </c>
    </row>
    <row r="36" spans="1:18" ht="27.6" x14ac:dyDescent="0.3">
      <c r="A36" s="7" t="s">
        <v>37</v>
      </c>
      <c r="B36" s="16"/>
      <c r="C36" s="5" t="s">
        <v>13</v>
      </c>
      <c r="D36" s="17">
        <v>0</v>
      </c>
      <c r="E36" s="18" t="s">
        <v>14</v>
      </c>
      <c r="F36" s="19">
        <v>0</v>
      </c>
      <c r="G36" s="19">
        <f t="shared" si="1"/>
        <v>0</v>
      </c>
      <c r="H36" s="19">
        <v>0</v>
      </c>
      <c r="I36" s="19">
        <v>0</v>
      </c>
      <c r="J36" s="19">
        <v>0</v>
      </c>
      <c r="K36" s="9">
        <f t="shared" si="0"/>
        <v>0</v>
      </c>
      <c r="L36" s="20">
        <v>0.8</v>
      </c>
      <c r="M36" s="9">
        <f t="shared" si="2"/>
        <v>0</v>
      </c>
      <c r="N36" s="9">
        <f t="shared" si="3"/>
        <v>0</v>
      </c>
      <c r="P36" s="19">
        <v>0</v>
      </c>
      <c r="Q36" s="19">
        <v>0</v>
      </c>
      <c r="R36" s="10">
        <f t="shared" si="4"/>
        <v>0</v>
      </c>
    </row>
    <row r="37" spans="1:18" ht="27.6" x14ac:dyDescent="0.3">
      <c r="A37" s="7" t="s">
        <v>38</v>
      </c>
      <c r="B37" s="16"/>
      <c r="C37" s="5" t="s">
        <v>13</v>
      </c>
      <c r="D37" s="17">
        <v>0</v>
      </c>
      <c r="E37" s="18" t="s">
        <v>14</v>
      </c>
      <c r="F37" s="19">
        <v>0</v>
      </c>
      <c r="G37" s="19">
        <f t="shared" si="1"/>
        <v>0</v>
      </c>
      <c r="H37" s="19">
        <v>0</v>
      </c>
      <c r="I37" s="19">
        <v>0</v>
      </c>
      <c r="J37" s="19">
        <v>0</v>
      </c>
      <c r="K37" s="9">
        <f t="shared" si="0"/>
        <v>0</v>
      </c>
      <c r="L37" s="20">
        <v>0.8</v>
      </c>
      <c r="M37" s="9">
        <f t="shared" si="2"/>
        <v>0</v>
      </c>
      <c r="N37" s="9">
        <f t="shared" si="3"/>
        <v>0</v>
      </c>
      <c r="P37" s="19">
        <v>0</v>
      </c>
      <c r="Q37" s="19">
        <v>0</v>
      </c>
      <c r="R37" s="10">
        <f t="shared" si="4"/>
        <v>0</v>
      </c>
    </row>
    <row r="38" spans="1:18" ht="27.6" x14ac:dyDescent="0.3">
      <c r="A38" s="7" t="s">
        <v>39</v>
      </c>
      <c r="B38" s="16"/>
      <c r="C38" s="5" t="s">
        <v>13</v>
      </c>
      <c r="D38" s="17">
        <v>0</v>
      </c>
      <c r="E38" s="18" t="s">
        <v>14</v>
      </c>
      <c r="F38" s="19">
        <v>0</v>
      </c>
      <c r="G38" s="19">
        <f t="shared" si="1"/>
        <v>0</v>
      </c>
      <c r="H38" s="19">
        <v>0</v>
      </c>
      <c r="I38" s="19">
        <v>0</v>
      </c>
      <c r="J38" s="19">
        <v>0</v>
      </c>
      <c r="K38" s="9">
        <f t="shared" si="0"/>
        <v>0</v>
      </c>
      <c r="L38" s="20">
        <v>0.8</v>
      </c>
      <c r="M38" s="9">
        <f t="shared" si="2"/>
        <v>0</v>
      </c>
      <c r="N38" s="9">
        <f t="shared" si="3"/>
        <v>0</v>
      </c>
      <c r="P38" s="19">
        <v>0</v>
      </c>
      <c r="Q38" s="19">
        <v>0</v>
      </c>
      <c r="R38" s="10">
        <f t="shared" si="4"/>
        <v>0</v>
      </c>
    </row>
    <row r="39" spans="1:18" ht="27.6" x14ac:dyDescent="0.3">
      <c r="A39" s="7" t="s">
        <v>40</v>
      </c>
      <c r="B39" s="16"/>
      <c r="C39" s="5" t="s">
        <v>13</v>
      </c>
      <c r="D39" s="17">
        <v>0</v>
      </c>
      <c r="E39" s="18" t="s">
        <v>14</v>
      </c>
      <c r="F39" s="19">
        <v>0</v>
      </c>
      <c r="G39" s="19">
        <f t="shared" si="1"/>
        <v>0</v>
      </c>
      <c r="H39" s="19">
        <v>0</v>
      </c>
      <c r="I39" s="19">
        <v>0</v>
      </c>
      <c r="J39" s="19">
        <v>0</v>
      </c>
      <c r="K39" s="9">
        <f t="shared" si="0"/>
        <v>0</v>
      </c>
      <c r="L39" s="20">
        <v>0.8</v>
      </c>
      <c r="M39" s="9">
        <f t="shared" si="2"/>
        <v>0</v>
      </c>
      <c r="N39" s="9">
        <f t="shared" si="3"/>
        <v>0</v>
      </c>
      <c r="P39" s="19">
        <v>0</v>
      </c>
      <c r="Q39" s="19">
        <v>0</v>
      </c>
      <c r="R39" s="10">
        <f t="shared" si="4"/>
        <v>0</v>
      </c>
    </row>
    <row r="40" spans="1:18" ht="27.6" x14ac:dyDescent="0.3">
      <c r="A40" s="7" t="s">
        <v>41</v>
      </c>
      <c r="B40" s="16"/>
      <c r="C40" s="5" t="s">
        <v>13</v>
      </c>
      <c r="D40" s="17">
        <v>0</v>
      </c>
      <c r="E40" s="18" t="s">
        <v>14</v>
      </c>
      <c r="F40" s="19">
        <v>0</v>
      </c>
      <c r="G40" s="19">
        <f t="shared" si="1"/>
        <v>0</v>
      </c>
      <c r="H40" s="19">
        <v>0</v>
      </c>
      <c r="I40" s="19">
        <v>0</v>
      </c>
      <c r="J40" s="19">
        <v>0</v>
      </c>
      <c r="K40" s="9">
        <f t="shared" si="0"/>
        <v>0</v>
      </c>
      <c r="L40" s="20">
        <v>0.8</v>
      </c>
      <c r="M40" s="9">
        <f t="shared" si="2"/>
        <v>0</v>
      </c>
      <c r="N40" s="9">
        <f t="shared" si="3"/>
        <v>0</v>
      </c>
      <c r="P40" s="19">
        <v>0</v>
      </c>
      <c r="Q40" s="19">
        <v>0</v>
      </c>
      <c r="R40" s="10">
        <f t="shared" si="4"/>
        <v>0</v>
      </c>
    </row>
    <row r="41" spans="1:18" ht="27.6" x14ac:dyDescent="0.3">
      <c r="A41" s="7" t="s">
        <v>42</v>
      </c>
      <c r="B41" s="16"/>
      <c r="C41" s="5" t="s">
        <v>13</v>
      </c>
      <c r="D41" s="17">
        <v>0</v>
      </c>
      <c r="E41" s="18" t="s">
        <v>14</v>
      </c>
      <c r="F41" s="19">
        <v>0</v>
      </c>
      <c r="G41" s="19">
        <f t="shared" si="1"/>
        <v>0</v>
      </c>
      <c r="H41" s="19">
        <v>0</v>
      </c>
      <c r="I41" s="19">
        <v>0</v>
      </c>
      <c r="J41" s="19">
        <v>0</v>
      </c>
      <c r="K41" s="9">
        <f t="shared" si="0"/>
        <v>0</v>
      </c>
      <c r="L41" s="20">
        <v>0.8</v>
      </c>
      <c r="M41" s="9">
        <f t="shared" si="2"/>
        <v>0</v>
      </c>
      <c r="N41" s="9">
        <f t="shared" si="3"/>
        <v>0</v>
      </c>
      <c r="P41" s="19">
        <v>0</v>
      </c>
      <c r="Q41" s="19">
        <v>0</v>
      </c>
      <c r="R41" s="10">
        <f t="shared" si="4"/>
        <v>0</v>
      </c>
    </row>
    <row r="42" spans="1:18" ht="27.6" x14ac:dyDescent="0.3">
      <c r="A42" s="7" t="s">
        <v>43</v>
      </c>
      <c r="B42" s="16"/>
      <c r="C42" s="5" t="s">
        <v>13</v>
      </c>
      <c r="D42" s="17">
        <v>0</v>
      </c>
      <c r="E42" s="18" t="s">
        <v>14</v>
      </c>
      <c r="F42" s="19">
        <v>0</v>
      </c>
      <c r="G42" s="19">
        <f t="shared" si="1"/>
        <v>0</v>
      </c>
      <c r="H42" s="19">
        <v>0</v>
      </c>
      <c r="I42" s="19">
        <v>0</v>
      </c>
      <c r="J42" s="19">
        <v>0</v>
      </c>
      <c r="K42" s="9">
        <f t="shared" si="0"/>
        <v>0</v>
      </c>
      <c r="L42" s="20">
        <v>0.8</v>
      </c>
      <c r="M42" s="9">
        <f t="shared" si="2"/>
        <v>0</v>
      </c>
      <c r="N42" s="9">
        <f t="shared" si="3"/>
        <v>0</v>
      </c>
      <c r="P42" s="19">
        <v>0</v>
      </c>
      <c r="Q42" s="19">
        <v>0</v>
      </c>
      <c r="R42" s="10">
        <f t="shared" si="4"/>
        <v>0</v>
      </c>
    </row>
    <row r="43" spans="1:18" ht="27.6" x14ac:dyDescent="0.3">
      <c r="A43" s="27" t="s">
        <v>44</v>
      </c>
      <c r="B43" s="28"/>
      <c r="C43" s="29" t="s">
        <v>13</v>
      </c>
      <c r="D43" s="30">
        <v>0</v>
      </c>
      <c r="E43" s="31" t="s">
        <v>14</v>
      </c>
      <c r="F43" s="32">
        <v>0</v>
      </c>
      <c r="G43" s="32">
        <f t="shared" si="1"/>
        <v>0</v>
      </c>
      <c r="H43" s="32">
        <v>0</v>
      </c>
      <c r="I43" s="32">
        <v>0</v>
      </c>
      <c r="J43" s="32">
        <v>0</v>
      </c>
      <c r="K43" s="33">
        <f t="shared" si="0"/>
        <v>0</v>
      </c>
      <c r="L43" s="34">
        <v>0.8</v>
      </c>
      <c r="M43" s="33">
        <f t="shared" si="2"/>
        <v>0</v>
      </c>
      <c r="N43" s="33">
        <f t="shared" si="3"/>
        <v>0</v>
      </c>
      <c r="P43" s="32">
        <v>0</v>
      </c>
      <c r="Q43" s="32">
        <v>0</v>
      </c>
      <c r="R43" s="35">
        <f t="shared" si="4"/>
        <v>0</v>
      </c>
    </row>
    <row r="44" spans="1:18" x14ac:dyDescent="0.3">
      <c r="A44" s="94" t="s">
        <v>52</v>
      </c>
      <c r="B44" s="94"/>
      <c r="C44" s="94"/>
      <c r="D44" s="94"/>
      <c r="E44" s="94"/>
      <c r="F44" s="36">
        <f>SUM(F14:F43)</f>
        <v>5469000</v>
      </c>
      <c r="G44" s="36">
        <f t="shared" ref="G44:R44" si="5">SUM(G14:G43)</f>
        <v>6945630</v>
      </c>
      <c r="H44" s="36">
        <f t="shared" si="5"/>
        <v>3200000</v>
      </c>
      <c r="I44" s="36">
        <f t="shared" si="5"/>
        <v>752000</v>
      </c>
      <c r="J44" s="36">
        <f t="shared" si="5"/>
        <v>0</v>
      </c>
      <c r="K44" s="36">
        <f t="shared" si="5"/>
        <v>49249000</v>
      </c>
      <c r="L44" s="36"/>
      <c r="M44" s="36">
        <f t="shared" si="5"/>
        <v>39399200</v>
      </c>
      <c r="N44" s="36">
        <f t="shared" si="5"/>
        <v>9849800</v>
      </c>
      <c r="O44" s="36"/>
      <c r="P44" s="36">
        <f>SUM(P14:P43)</f>
        <v>49249000</v>
      </c>
      <c r="Q44" s="36">
        <f t="shared" si="5"/>
        <v>0</v>
      </c>
      <c r="R44" s="36">
        <f t="shared" si="5"/>
        <v>49249000</v>
      </c>
    </row>
    <row r="47" spans="1:18" ht="13.95" customHeight="1" x14ac:dyDescent="0.3">
      <c r="B47" s="63" t="s">
        <v>178</v>
      </c>
      <c r="C47" s="64"/>
      <c r="D47" s="64"/>
      <c r="E47" s="64"/>
      <c r="F47" s="64"/>
      <c r="G47" s="64"/>
      <c r="H47" s="64"/>
      <c r="I47" s="64"/>
      <c r="J47" s="64"/>
      <c r="K47" s="64"/>
      <c r="L47" s="65"/>
      <c r="M47" s="14">
        <f>SUM(K14:K43)*0.8</f>
        <v>39399200</v>
      </c>
    </row>
    <row r="48" spans="1:18" x14ac:dyDescent="0.3">
      <c r="B48" s="63" t="s">
        <v>179</v>
      </c>
      <c r="C48" s="64"/>
      <c r="D48" s="64"/>
      <c r="E48" s="64"/>
      <c r="F48" s="64"/>
      <c r="G48" s="64"/>
      <c r="H48" s="64"/>
      <c r="I48" s="64"/>
      <c r="J48" s="64"/>
      <c r="K48" s="64"/>
      <c r="L48" s="65"/>
      <c r="M48" s="14">
        <f>M44</f>
        <v>39399200</v>
      </c>
    </row>
    <row r="49" spans="1:18" x14ac:dyDescent="0.3">
      <c r="B49" s="63" t="s">
        <v>180</v>
      </c>
      <c r="C49" s="64"/>
      <c r="D49" s="64"/>
      <c r="E49" s="64"/>
      <c r="F49" s="64"/>
      <c r="G49" s="64"/>
      <c r="H49" s="64"/>
      <c r="I49" s="64"/>
      <c r="J49" s="64"/>
      <c r="K49" s="64"/>
      <c r="L49" s="65"/>
      <c r="M49" s="14">
        <f>K44</f>
        <v>49249000</v>
      </c>
    </row>
    <row r="50" spans="1:18" x14ac:dyDescent="0.3">
      <c r="B50" s="63" t="s">
        <v>181</v>
      </c>
      <c r="C50" s="64"/>
      <c r="D50" s="64"/>
      <c r="E50" s="64"/>
      <c r="F50" s="64"/>
      <c r="G50" s="64"/>
      <c r="H50" s="64"/>
      <c r="I50" s="64"/>
      <c r="J50" s="64"/>
      <c r="K50" s="64"/>
      <c r="L50" s="65"/>
      <c r="M50" s="47">
        <f>IFERROR(M48/M49,0)</f>
        <v>0.8</v>
      </c>
    </row>
    <row r="51" spans="1:18" x14ac:dyDescent="0.3">
      <c r="A51" s="1"/>
      <c r="C51" s="4"/>
      <c r="D51" s="1"/>
      <c r="E51" s="2"/>
      <c r="N51" s="3"/>
      <c r="O51" s="8"/>
      <c r="Q51" s="3"/>
    </row>
    <row r="52" spans="1:18" x14ac:dyDescent="0.3">
      <c r="A52" s="1"/>
      <c r="C52" s="4"/>
      <c r="D52" s="1"/>
      <c r="E52" s="2"/>
      <c r="N52" s="3"/>
      <c r="O52" s="8"/>
      <c r="Q52" s="3"/>
    </row>
    <row r="53" spans="1:18" s="8" customFormat="1" ht="14.4" customHeight="1" x14ac:dyDescent="0.3">
      <c r="A53" s="1"/>
      <c r="B53" s="1"/>
      <c r="C53" s="4"/>
      <c r="D53" s="1"/>
      <c r="E53" s="2"/>
      <c r="F53" s="101" t="s">
        <v>77</v>
      </c>
      <c r="G53" s="91"/>
      <c r="H53" s="91"/>
      <c r="I53" s="55"/>
      <c r="J53" s="55"/>
      <c r="K53" s="55"/>
      <c r="L53" s="55"/>
      <c r="M53" s="55"/>
      <c r="O53" s="3"/>
      <c r="P53" s="3"/>
      <c r="Q53" s="3"/>
      <c r="R53" s="3"/>
    </row>
    <row r="54" spans="1:18" s="8" customFormat="1" ht="13.95" customHeight="1" x14ac:dyDescent="0.3">
      <c r="A54" s="66" t="s">
        <v>58</v>
      </c>
      <c r="B54" s="66"/>
      <c r="C54" s="66"/>
      <c r="D54" s="66"/>
      <c r="E54" s="2"/>
      <c r="F54" s="92"/>
      <c r="G54" s="92"/>
      <c r="H54" s="92"/>
      <c r="I54" s="55"/>
      <c r="J54" s="55"/>
      <c r="K54" s="55"/>
      <c r="L54" s="55"/>
      <c r="M54" s="55"/>
      <c r="O54" s="3"/>
      <c r="P54" s="3"/>
      <c r="Q54" s="3"/>
      <c r="R54" s="3"/>
    </row>
    <row r="55" spans="1:18" s="8" customFormat="1" x14ac:dyDescent="0.3">
      <c r="A55" s="15"/>
      <c r="B55" s="15"/>
      <c r="C55" s="15"/>
      <c r="D55" s="15"/>
      <c r="E55" s="2"/>
      <c r="F55" s="93"/>
      <c r="G55" s="93"/>
      <c r="H55" s="93"/>
      <c r="I55" s="56"/>
      <c r="J55" s="56"/>
      <c r="K55" s="56"/>
      <c r="L55" s="56"/>
      <c r="M55" s="56"/>
      <c r="O55" s="3"/>
      <c r="P55" s="3"/>
      <c r="Q55" s="3"/>
      <c r="R55" s="3"/>
    </row>
    <row r="56" spans="1:18" s="8" customFormat="1" ht="14.4" customHeight="1" x14ac:dyDescent="0.3">
      <c r="A56" s="15"/>
      <c r="B56" s="15"/>
      <c r="C56" s="15"/>
      <c r="D56" s="15"/>
      <c r="E56" s="2"/>
      <c r="F56" s="66" t="s">
        <v>61</v>
      </c>
      <c r="G56" s="66"/>
      <c r="H56" s="66"/>
      <c r="I56" s="57"/>
      <c r="J56" s="57"/>
      <c r="K56" s="57"/>
      <c r="L56" s="57"/>
      <c r="M56" s="57"/>
      <c r="O56" s="3"/>
      <c r="P56" s="3"/>
      <c r="Q56" s="3"/>
      <c r="R56" s="3"/>
    </row>
    <row r="57" spans="1:18" s="8" customFormat="1" x14ac:dyDescent="0.3">
      <c r="A57" s="15"/>
      <c r="B57" s="15"/>
      <c r="C57" s="15"/>
      <c r="D57" s="15"/>
      <c r="E57" s="2"/>
      <c r="F57" s="2"/>
      <c r="G57" s="2"/>
      <c r="H57" s="2"/>
      <c r="I57" s="2"/>
      <c r="J57" s="2"/>
      <c r="K57" s="2"/>
      <c r="L57" s="2"/>
      <c r="M57" s="2"/>
      <c r="N57" s="3"/>
      <c r="Q57" s="3"/>
      <c r="R57" s="3"/>
    </row>
    <row r="58" spans="1:18" x14ac:dyDescent="0.3">
      <c r="A58" s="1"/>
      <c r="C58" s="4"/>
      <c r="D58" s="1"/>
      <c r="E58" s="2"/>
      <c r="N58" s="3"/>
      <c r="O58" s="8"/>
      <c r="Q58" s="3"/>
    </row>
  </sheetData>
  <mergeCells count="31">
    <mergeCell ref="F55:H55"/>
    <mergeCell ref="F56:H56"/>
    <mergeCell ref="A2:R2"/>
    <mergeCell ref="B47:L47"/>
    <mergeCell ref="A7:B7"/>
    <mergeCell ref="C7:H7"/>
    <mergeCell ref="J7:K8"/>
    <mergeCell ref="L7:N8"/>
    <mergeCell ref="A8:B8"/>
    <mergeCell ref="C8:H8"/>
    <mergeCell ref="A4:B4"/>
    <mergeCell ref="C4:H4"/>
    <mergeCell ref="J4:N4"/>
    <mergeCell ref="A5:B5"/>
    <mergeCell ref="C5:H5"/>
    <mergeCell ref="P11:R11"/>
    <mergeCell ref="R12:R13"/>
    <mergeCell ref="B49:L49"/>
    <mergeCell ref="B50:L50"/>
    <mergeCell ref="F53:H54"/>
    <mergeCell ref="A54:D54"/>
    <mergeCell ref="J5:K6"/>
    <mergeCell ref="L5:N6"/>
    <mergeCell ref="A6:B6"/>
    <mergeCell ref="C6:H6"/>
    <mergeCell ref="B48:L48"/>
    <mergeCell ref="A44:E44"/>
    <mergeCell ref="A9:B9"/>
    <mergeCell ref="C9:H9"/>
    <mergeCell ref="A10:B10"/>
    <mergeCell ref="C10:H10"/>
  </mergeCells>
  <conditionalFormatting sqref="F14:F44 G44:R44">
    <cfRule type="expression" dxfId="19" priority="20">
      <formula>C14="Személyi kiadások"</formula>
    </cfRule>
  </conditionalFormatting>
  <conditionalFormatting sqref="G14:G43">
    <cfRule type="expression" dxfId="18" priority="19">
      <formula>C14="Személyi kiadások"</formula>
    </cfRule>
  </conditionalFormatting>
  <conditionalFormatting sqref="H14:H43">
    <cfRule type="expression" dxfId="17" priority="3">
      <formula>C14="Tájékoztatási költségek"</formula>
    </cfRule>
    <cfRule type="expression" dxfId="16" priority="6">
      <formula>C14="Általános rezsi költségek"</formula>
    </cfRule>
    <cfRule type="expression" dxfId="15" priority="9">
      <formula>C14="Immateriális javak beszerzése"</formula>
    </cfRule>
    <cfRule type="expression" dxfId="14" priority="12">
      <formula>C14="Eszközbeszerzés"</formula>
    </cfRule>
    <cfRule type="expression" dxfId="13" priority="15">
      <formula>C14="Egyéb dologi kiadások"</formula>
    </cfRule>
    <cfRule type="expression" dxfId="12" priority="18">
      <formula>C14="Külső megbízások"</formula>
    </cfRule>
  </conditionalFormatting>
  <conditionalFormatting sqref="I14:I43">
    <cfRule type="expression" dxfId="11" priority="2">
      <formula>C14="Tájékoztatási költségek"</formula>
    </cfRule>
    <cfRule type="expression" dxfId="10" priority="5">
      <formula>C14="Általános rezsi költségek"</formula>
    </cfRule>
    <cfRule type="expression" dxfId="9" priority="8">
      <formula>C14="Immateriális javak beszerzése"</formula>
    </cfRule>
    <cfRule type="expression" dxfId="8" priority="11">
      <formula>C14="Eszközbeszerzés"</formula>
    </cfRule>
    <cfRule type="expression" dxfId="7" priority="14">
      <formula>C14="Egyéb dologi kiadások"</formula>
    </cfRule>
    <cfRule type="expression" dxfId="6" priority="17">
      <formula>C14="Külső megbízások"</formula>
    </cfRule>
  </conditionalFormatting>
  <conditionalFormatting sqref="J14:J43">
    <cfRule type="expression" dxfId="5" priority="1">
      <formula>C14="Tájékoztatási költségek"</formula>
    </cfRule>
    <cfRule type="expression" dxfId="4" priority="4">
      <formula>C14="Általános rezsi költségek"</formula>
    </cfRule>
    <cfRule type="expression" dxfId="3" priority="7">
      <formula>C14="Immateriális javak beszerzése"</formula>
    </cfRule>
    <cfRule type="expression" dxfId="2" priority="10">
      <formula>C14="Eszközbeszerzés"</formula>
    </cfRule>
    <cfRule type="expression" dxfId="1" priority="13">
      <formula>C14="Egyéb dologi kiadások"</formula>
    </cfRule>
    <cfRule type="expression" dxfId="0" priority="16">
      <formula>C14="Külső megbízások"</formula>
    </cfRule>
  </conditionalFormatting>
  <dataValidations count="1">
    <dataValidation type="list" allowBlank="1" showInputMessage="1" showErrorMessage="1" sqref="C14:C43" xr:uid="{00000000-0002-0000-0300-000000000000}">
      <mc:AlternateContent xmlns:x12ac="http://schemas.microsoft.com/office/spreadsheetml/2011/1/ac" xmlns:mc="http://schemas.openxmlformats.org/markup-compatibility/2006">
        <mc:Choice Requires="x12ac">
          <x12ac:list>"Kérem, válasszon!", Személyi kiadások, Külső megbízások, Egyéb dologi kiadások, Eszközbeszerzés, Immateriális javak beszerzése, Általános rezsi költségek, Tájékoztatási költségek</x12ac:list>
        </mc:Choice>
        <mc:Fallback>
          <formula1>"Kérem, válasszon!, Személyi kiadások, Külső megbízások, Egyéb dologi kiadások, Eszközbeszerzés, Immateriális javak beszerzése, Általános rezsi költségek, Tájékoztatási költségek"</formula1>
        </mc:Fallback>
      </mc:AlternateContent>
    </dataValidation>
  </dataValidations>
  <pageMargins left="0.23622047244094491" right="0.23622047244094491" top="0.74803149606299213" bottom="0.74803149606299213" header="0.31496062992125984" footer="0.31496062992125984"/>
  <pageSetup paperSize="9" scale="54" fitToHeight="0" orientation="landscape" r:id="rId1"/>
  <headerFooter>
    <oddHeader>&amp;L&amp;G&amp;C&amp;"-,Félkövér"&amp;14KÖLTSÉGVETÉS
ÖKO_16</oddHeader>
    <oddFooter>&amp;L&amp;9Felhívjuk a pályázó figyelmét, hogy jelen Költségvetés a BaConsult Kft. inkubátor pályázati csomagjának része. A Költségvetés kizárólag a pályázati csomag többi dokumentumával együtt beküldve érvényes, önmagában a Költségvetés nem minősül pályázatnak.</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Költségvetés</vt:lpstr>
      <vt:lpstr>Útmutató</vt:lpstr>
      <vt:lpstr>Elszámolható költségek-Segédlet</vt:lpstr>
      <vt:lpstr>Minta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Bosnyák Zsolt</dc:creator>
  <cp:lastModifiedBy>Bosnyák Zsolt</cp:lastModifiedBy>
  <cp:lastPrinted>2017-12-29T11:50:28Z</cp:lastPrinted>
  <dcterms:created xsi:type="dcterms:W3CDTF">2017-07-24T07:23:06Z</dcterms:created>
  <dcterms:modified xsi:type="dcterms:W3CDTF">2017-12-29T11:51:00Z</dcterms:modified>
</cp:coreProperties>
</file>